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73" activeTab="0"/>
  </bookViews>
  <sheets>
    <sheet name="はじめにお読みください" sheetId="1" r:id="rId1"/>
    <sheet name="団体（要項）" sheetId="2" r:id="rId2"/>
    <sheet name="シングルス（要項）" sheetId="3" r:id="rId3"/>
    <sheet name="ダブルス（要項）" sheetId="4" state="hidden" r:id="rId4"/>
    <sheet name="団体（エントリー）" sheetId="5" r:id="rId5"/>
    <sheet name="シングルス（エントリー）" sheetId="6" r:id="rId6"/>
    <sheet name="ダブルス（エントリー）" sheetId="7" state="hidden" r:id="rId7"/>
    <sheet name="FAX送信用紙" sheetId="8" r:id="rId8"/>
    <sheet name="データ※触らないでください" sheetId="9" r:id="rId9"/>
  </sheets>
  <externalReferences>
    <externalReference r:id="rId12"/>
    <externalReference r:id="rId13"/>
  </externalReferences>
  <definedNames>
    <definedName name="_xlnm.Print_Area" localSheetId="7">'FAX送信用紙'!$B$5:$I$43</definedName>
    <definedName name="_xlnm.Print_Area" localSheetId="5">'シングルス（エントリー）'!$B$5:$N$71</definedName>
    <definedName name="_xlnm.Print_Area" localSheetId="2">'シングルス（要項）'!$B$2:$C$47</definedName>
    <definedName name="_xlnm.Print_Area" localSheetId="6">'ダブルス（エントリー）'!$C$5:$O$106</definedName>
    <definedName name="_xlnm.Print_Area" localSheetId="3">'ダブルス（要項）'!$B$2:$C$41</definedName>
    <definedName name="_xlnm.Print_Area" localSheetId="0">'はじめにお読みください'!$B$2:$F$46</definedName>
    <definedName name="_xlnm.Print_Area" localSheetId="4">'団体（エントリー）'!$B$5:$S$58</definedName>
    <definedName name="_xlnm.Print_Area" localSheetId="1">'団体（要項）'!$B$2:$C$45</definedName>
    <definedName name="学校番号" localSheetId="5">'[1]はじめに'!$E$6</definedName>
    <definedName name="学校番号" localSheetId="3">'[2]はじめにお読みください'!$E$6</definedName>
    <definedName name="学校番号">'はじめにお読みください'!$E$6</definedName>
    <definedName name="学校名" localSheetId="5">'[1]はじめに'!$E$7</definedName>
    <definedName name="学校名" localSheetId="3">'[2]はじめにお読みください'!$E$7</definedName>
    <definedName name="学校名">'はじめにお読みください'!$E$7</definedName>
    <definedName name="記載責任者" localSheetId="5">'[1]はじめに'!$E$9</definedName>
    <definedName name="記載責任者" localSheetId="3">'[2]はじめにお読みください'!$E$9</definedName>
    <definedName name="記載責任者">'はじめにお読みください'!$E$9</definedName>
    <definedName name="緊急連絡先" localSheetId="5">'[1]はじめに'!$E$10</definedName>
    <definedName name="緊急連絡先" localSheetId="3">'[2]はじめにお読みください'!$E$10</definedName>
    <definedName name="緊急連絡先">'はじめにお読みください'!$E$10</definedName>
    <definedName name="表示名" localSheetId="5">'[1]はじめに'!$E$8</definedName>
    <definedName name="表示名" localSheetId="3">'[2]はじめにお読みください'!$E$8</definedName>
    <definedName name="表示名">'はじめにお読みください'!$E$8</definedName>
  </definedNames>
  <calcPr fullCalcOnLoad="1"/>
</workbook>
</file>

<file path=xl/sharedStrings.xml><?xml version="1.0" encoding="utf-8"?>
<sst xmlns="http://schemas.openxmlformats.org/spreadsheetml/2006/main" count="731" uniqueCount="491">
  <si>
    <t>予選の優勝者に賞状</t>
  </si>
  <si>
    <t>日本テニス協会規則</t>
  </si>
  <si>
    <t>テニス部顧問　様</t>
  </si>
  <si>
    <t>学校名</t>
  </si>
  <si>
    <t>記載責任者（顧問）</t>
  </si>
  <si>
    <t>男子</t>
  </si>
  <si>
    <t>順位</t>
  </si>
  <si>
    <t>姓</t>
  </si>
  <si>
    <t>名</t>
  </si>
  <si>
    <t>学年</t>
  </si>
  <si>
    <t>ポイント</t>
  </si>
  <si>
    <t>備考</t>
  </si>
  <si>
    <t>表示名</t>
  </si>
  <si>
    <t>女子</t>
  </si>
  <si>
    <t>組</t>
  </si>
  <si>
    <t>計</t>
  </si>
  <si>
    <t>入金額</t>
  </si>
  <si>
    <t>円</t>
  </si>
  <si>
    <t>学校番号</t>
  </si>
  <si>
    <t>＜領収書貼り付け欄＞
領収書などの振り込んだ金額が
確認できるものを貼り付けてください。
ネットバンキングなどによる入金の
場合は、その記録をプリントアウトした
ものを別紙にてFAXしてください。</t>
  </si>
  <si>
    <t>締切（FAX、データとも）</t>
  </si>
  <si>
    <t>【電子データ送信先】</t>
  </si>
  <si>
    <t>出場数（団体の部）</t>
  </si>
  <si>
    <t>チーム</t>
  </si>
  <si>
    <t>4gakku＠osaka-hs-tennis.com</t>
  </si>
  <si>
    <t>男女第3位（ベスト4）以上の入賞者に、賞状と賞品</t>
  </si>
  <si>
    <t>4. 参加資格</t>
  </si>
  <si>
    <t>5. 競技規則</t>
  </si>
  <si>
    <t>6. 競技方法</t>
  </si>
  <si>
    <t>色のついたセルに必要事項を入力し、必ず上書き保存してください。　提出不要です。</t>
  </si>
  <si>
    <t>男子（団体）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</si>
  <si>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</si>
  <si>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</si>
  <si>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</si>
  <si>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</si>
  <si>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</si>
  <si>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</si>
  <si>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</si>
  <si>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</si>
  <si>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</si>
  <si>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</si>
  <si>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女子（団体）</t>
  </si>
  <si>
    <t>①</t>
  </si>
  <si>
    <t>②</t>
  </si>
  <si>
    <t>出場</t>
  </si>
  <si>
    <t>L</t>
  </si>
  <si>
    <t>M</t>
  </si>
  <si>
    <t>N</t>
  </si>
  <si>
    <t>O</t>
  </si>
  <si>
    <t>チーム</t>
  </si>
  <si>
    <t>4. 参加資格</t>
  </si>
  <si>
    <t>5. 競技規則</t>
  </si>
  <si>
    <t>6. 競技方法</t>
  </si>
  <si>
    <t>7. 申込方法</t>
  </si>
  <si>
    <t>　　　　FAX送信先</t>
  </si>
  <si>
    <t>　　　　　　　大阪体育大学浪商高等学校　　　外国語科　　辻　博規　宛</t>
  </si>
  <si>
    <t>　　　　　※ エントリー数、入金額などをご確認ください。</t>
  </si>
  <si>
    <t>お問い合わせ先</t>
  </si>
  <si>
    <r>
      <t xml:space="preserve">　　　　　※ </t>
    </r>
    <r>
      <rPr>
        <sz val="11"/>
        <color indexed="10"/>
        <rFont val="ＭＳ Ｐゴシック"/>
        <family val="3"/>
      </rPr>
      <t>学校名がわかるように</t>
    </r>
    <r>
      <rPr>
        <sz val="11"/>
        <rFont val="ＭＳ Ｐゴシック"/>
        <family val="3"/>
      </rPr>
      <t>お願いします。</t>
    </r>
  </si>
  <si>
    <t>　　泉北高校　　数学科　　大内 康弘</t>
  </si>
  <si>
    <r>
      <t xml:space="preserve">水色のセルに必要事項を入力し、プリントアウトして下さい。   </t>
    </r>
    <r>
      <rPr>
        <b/>
        <sz val="14"/>
        <color indexed="10"/>
        <rFont val="ＭＳ Ｐゴシック"/>
        <family val="3"/>
      </rPr>
      <t>手書き不可！！</t>
    </r>
  </si>
  <si>
    <t>３．ファイル名の変更・電子データの送信</t>
  </si>
  <si>
    <t>２．ファイルの作成・「FAX送信用紙」プリントアウト</t>
  </si>
  <si>
    <t>　　TEL 072-297-1065　　FAX 072-293-2376</t>
  </si>
  <si>
    <t>① エントリー代の入金</t>
  </si>
  <si>
    <t>8. エントリー代</t>
  </si>
  <si>
    <t>FAX番号　072 - 453 - 7002</t>
  </si>
  <si>
    <r>
      <t xml:space="preserve">② </t>
    </r>
    <r>
      <rPr>
        <u val="single"/>
        <sz val="11"/>
        <color indexed="10"/>
        <rFont val="ＭＳ Ｐゴシック"/>
        <family val="3"/>
      </rPr>
      <t>領収書を貼付</t>
    </r>
    <r>
      <rPr>
        <sz val="11"/>
        <rFont val="ＭＳ Ｐゴシック"/>
        <family val="3"/>
      </rPr>
      <t>し</t>
    </r>
    <r>
      <rPr>
        <sz val="11"/>
        <rFont val="ＭＳ Ｐゴシック"/>
        <family val="3"/>
      </rPr>
      <t>、FAX送信用紙を送信</t>
    </r>
  </si>
  <si>
    <t>A</t>
  </si>
  <si>
    <r>
      <t>代表者連絡先（</t>
    </r>
    <r>
      <rPr>
        <sz val="11"/>
        <color indexed="10"/>
        <rFont val="ＭＳ Ｐゴシック"/>
        <family val="3"/>
      </rPr>
      <t>１名 必須</t>
    </r>
    <r>
      <rPr>
        <sz val="11"/>
        <rFont val="ＭＳ Ｐゴシック"/>
        <family val="3"/>
      </rPr>
      <t>）</t>
    </r>
  </si>
  <si>
    <r>
      <t>代表者連絡先（</t>
    </r>
    <r>
      <rPr>
        <sz val="11"/>
        <color indexed="10"/>
        <rFont val="ＭＳ Ｐゴシック"/>
        <family val="3"/>
      </rPr>
      <t>１名必須</t>
    </r>
    <r>
      <rPr>
        <sz val="11"/>
        <rFont val="ＭＳ Ｐゴシック"/>
        <family val="3"/>
      </rPr>
      <t>）</t>
    </r>
  </si>
  <si>
    <t>2. 期　　　日</t>
  </si>
  <si>
    <t>1. 主　　　催</t>
  </si>
  <si>
    <t>3. 会　　　場</t>
  </si>
  <si>
    <t>・　大阪高体連テニス部に加盟している第4学区内の学校の生徒</t>
  </si>
  <si>
    <t>・　本戦は、上記の予選優勝者と本戦出場者のトーナメントで行う</t>
  </si>
  <si>
    <t>・　全ての試合は、1セットマッチ、6オールタイブレークで行う</t>
  </si>
  <si>
    <t>・　同じ選手が単複に兼ねて出場することはできません</t>
  </si>
  <si>
    <t>・　原則として、D・S1・S2の順序で試合を行う</t>
  </si>
  <si>
    <t>・　シングルス2、ダブルス1の3ポイントのチーム戦</t>
  </si>
  <si>
    <t>緊急連絡先（すぐに連絡のつく電話番号）</t>
  </si>
  <si>
    <r>
      <rPr>
        <sz val="11"/>
        <rFont val="ＭＳ Ｐゴシック"/>
        <family val="3"/>
      </rPr>
      <t>大阪体育大学浪商高等学校　外国語科</t>
    </r>
    <r>
      <rPr>
        <sz val="12"/>
        <rFont val="ＭＳ Ｐゴシック"/>
        <family val="3"/>
      </rPr>
      <t>　</t>
    </r>
    <r>
      <rPr>
        <b/>
        <sz val="16"/>
        <rFont val="ＭＳ Ｐゴシック"/>
        <family val="3"/>
      </rPr>
      <t>辻 博規</t>
    </r>
    <r>
      <rPr>
        <sz val="12"/>
        <rFont val="ＭＳ Ｐゴシック"/>
        <family val="3"/>
      </rPr>
      <t xml:space="preserve"> 　宛　　</t>
    </r>
    <r>
      <rPr>
        <sz val="16"/>
        <rFont val="ＭＳ Ｐゴシック"/>
        <family val="3"/>
      </rPr>
      <t>(FAX  072-453-7002)</t>
    </r>
  </si>
  <si>
    <t>１．まず、こちらを入力してください！</t>
  </si>
  <si>
    <t>表示名【例：泉北】</t>
  </si>
  <si>
    <r>
      <t xml:space="preserve">４．入金・領収書貼付・FAX送信 </t>
    </r>
    <r>
      <rPr>
        <sz val="16"/>
        <color indexed="10"/>
        <rFont val="HG創英角ﾎﾟｯﾌﾟ体"/>
        <family val="3"/>
      </rPr>
      <t>【郵送書類はありません！】</t>
    </r>
  </si>
  <si>
    <t>正式名称</t>
  </si>
  <si>
    <t>10. 表　　　彰</t>
  </si>
  <si>
    <t>9. 代表者連絡会</t>
  </si>
  <si>
    <t>9. 代表者連絡会</t>
  </si>
  <si>
    <t>第４学区テニス大会実行委員会</t>
  </si>
  <si>
    <t>第４学区テニス大会実行委員会</t>
  </si>
  <si>
    <t>第４学区テニス大会実行委員会</t>
  </si>
  <si>
    <t>① シングルスの部 入力</t>
  </si>
  <si>
    <r>
      <t xml:space="preserve">　　　　　※ </t>
    </r>
    <r>
      <rPr>
        <sz val="11"/>
        <color indexed="10"/>
        <rFont val="ＭＳ Ｐゴシック"/>
        <family val="3"/>
      </rPr>
      <t>男女あわせて</t>
    </r>
    <r>
      <rPr>
        <sz val="11"/>
        <rFont val="ＭＳ Ｐゴシック"/>
        <family val="3"/>
      </rPr>
      <t>入金してください。</t>
    </r>
  </si>
  <si>
    <r>
      <t>② FAX送信用紙 入力、</t>
    </r>
    <r>
      <rPr>
        <b/>
        <u val="single"/>
        <sz val="14"/>
        <color indexed="10"/>
        <rFont val="ＭＳ Ｐゴシック"/>
        <family val="3"/>
      </rPr>
      <t>プリントアウト</t>
    </r>
  </si>
  <si>
    <r>
      <t xml:space="preserve">② </t>
    </r>
    <r>
      <rPr>
        <sz val="11"/>
        <color indexed="10"/>
        <rFont val="ＭＳ Ｐゴシック"/>
        <family val="3"/>
      </rPr>
      <t>4gakku@osaka-hs-tennis.com</t>
    </r>
    <r>
      <rPr>
        <sz val="11"/>
        <rFont val="ＭＳ Ｐゴシック"/>
        <family val="3"/>
      </rPr>
      <t xml:space="preserve"> へメール送信</t>
    </r>
  </si>
  <si>
    <t>・　各チーム4～5名登録</t>
  </si>
  <si>
    <t>男女第3位（ベスト4）以上の入賞校に、賞状と賞品</t>
  </si>
  <si>
    <t>②　【データ】必要事項を入力後、メール送信</t>
  </si>
  <si>
    <t>③　【書類】 「FAX送信用紙」を下記へFAXする</t>
  </si>
  <si>
    <t>予選　第4学区内の各学校コート</t>
  </si>
  <si>
    <t>①</t>
  </si>
  <si>
    <t>②</t>
  </si>
  <si>
    <t>ポイント</t>
  </si>
  <si>
    <t>第10回　第4学区　テニス大会　ダブルスの部　開催について</t>
  </si>
  <si>
    <t>1. 主　　　催</t>
  </si>
  <si>
    <t>2. 期　　　日</t>
  </si>
  <si>
    <t>予選　2016年6月19日（日）　　　予備日　6月25日（土）</t>
  </si>
  <si>
    <t>3. 会　　　場</t>
  </si>
  <si>
    <t>予選は第4学区内の各学校コート、本戦は蜻蛉池公園（予定）</t>
  </si>
  <si>
    <t>4. 参加資格</t>
  </si>
  <si>
    <t>5. 競技規則</t>
  </si>
  <si>
    <t>6. 競技方法</t>
  </si>
  <si>
    <t>7. 申込方法</t>
  </si>
  <si>
    <t>9. 代表者連絡会</t>
  </si>
  <si>
    <t>代表者連絡会は行いません</t>
  </si>
  <si>
    <t>　・　ボールは会場校に直送、ドローと日程はブログにて確認すること</t>
  </si>
  <si>
    <t>10. 表　　　彰</t>
  </si>
  <si>
    <t>エントリー方法</t>
  </si>
  <si>
    <t>① 必要事項の入力</t>
  </si>
  <si>
    <t>緊急連絡先（携帯）</t>
  </si>
  <si>
    <r>
      <t>申込締切（データ・FAXとも）　</t>
    </r>
    <r>
      <rPr>
        <b/>
        <u val="single"/>
        <sz val="11"/>
        <rFont val="ＭＳ ゴシック"/>
        <family val="3"/>
      </rPr>
      <t>2016年5月27日（金）</t>
    </r>
  </si>
  <si>
    <r>
      <t>　・　出場数の制限はありませんが、</t>
    </r>
    <r>
      <rPr>
        <u val="single"/>
        <sz val="11"/>
        <rFont val="ＭＳ ゴシック"/>
        <family val="3"/>
      </rPr>
      <t xml:space="preserve">多数参加の場合はできるだけ
</t>
    </r>
    <r>
      <rPr>
        <sz val="11"/>
        <rFont val="ＭＳ ゴシック"/>
        <family val="3"/>
      </rPr>
      <t>　　　</t>
    </r>
    <r>
      <rPr>
        <u val="single"/>
        <sz val="11"/>
        <rFont val="ＭＳ ゴシック"/>
        <family val="3"/>
      </rPr>
      <t>コートの提供をお願いします</t>
    </r>
  </si>
  <si>
    <r>
      <t>①　申込用ファイルを</t>
    </r>
    <r>
      <rPr>
        <u val="single"/>
        <sz val="11"/>
        <rFont val="ＭＳ ゴシック"/>
        <family val="3"/>
      </rPr>
      <t>『4学区テニス大会実行委員会』のブログより</t>
    </r>
  </si>
  <si>
    <t>本戦　      6月26日（日）　　　予備日　7月 3日（日）</t>
  </si>
  <si>
    <r>
      <t>・　出場数の制限はありませんが、</t>
    </r>
    <r>
      <rPr>
        <u val="single"/>
        <sz val="11"/>
        <rFont val="ＭＳ ゴシック"/>
        <family val="3"/>
      </rPr>
      <t xml:space="preserve">多数参加の場合はできるだけ
</t>
    </r>
    <r>
      <rPr>
        <sz val="11"/>
        <rFont val="ＭＳ ゴシック"/>
        <family val="3"/>
      </rPr>
      <t>　　</t>
    </r>
    <r>
      <rPr>
        <u val="single"/>
        <sz val="11"/>
        <rFont val="ＭＳ ゴシック"/>
        <family val="3"/>
      </rPr>
      <t>コートの提供をお願いします</t>
    </r>
  </si>
  <si>
    <r>
      <t>　　</t>
    </r>
    <r>
      <rPr>
        <u val="single"/>
        <sz val="11"/>
        <rFont val="ＭＳ ゴシック"/>
        <family val="3"/>
      </rPr>
      <t>ダウンロード</t>
    </r>
    <r>
      <rPr>
        <sz val="11"/>
        <rFont val="ＭＳ ゴシック"/>
        <family val="3"/>
      </rPr>
      <t>する　※シングルスの申込ファイルと同じです</t>
    </r>
  </si>
  <si>
    <r>
      <t>　　</t>
    </r>
    <r>
      <rPr>
        <u val="single"/>
        <sz val="11"/>
        <rFont val="ＭＳ ゴシック"/>
        <family val="3"/>
      </rPr>
      <t>ダウンロード</t>
    </r>
    <r>
      <rPr>
        <sz val="11"/>
        <rFont val="ＭＳ ゴシック"/>
        <family val="3"/>
      </rPr>
      <t>する　※団体の申込ファイルと同じです</t>
    </r>
  </si>
  <si>
    <t>　　およびその他実行委員会が認めたものを除く</t>
  </si>
  <si>
    <t>・　予選は、直近の春季大会または大阪高校総体の本戦出場者、</t>
  </si>
  <si>
    <t>シングルスの部</t>
  </si>
  <si>
    <t>ダブルスの部</t>
  </si>
  <si>
    <t>1名につき1,000円を学校でまとめて</t>
  </si>
  <si>
    <t>　（※団体のエントリー代もまとめて）</t>
  </si>
  <si>
    <t>1チームにつき3,000円を学校でまとめて</t>
  </si>
  <si>
    <t>　（※シングルスのエントリー代もまとめて）</t>
  </si>
  <si>
    <t>標記大会を下記の要領により開催しますので、貴校生徒の参加方よろしくお取り計らい下さい</t>
  </si>
  <si>
    <t>日本テニス協会規則</t>
  </si>
  <si>
    <t>・　全ての試合は、1セットマッチ、6オールタイブレークで行う</t>
  </si>
  <si>
    <t>　・　本戦は、上記の予選優勝者と本戦出場者のトーナメントで行う</t>
  </si>
  <si>
    <t>　・　試合は、1セットマッチ、6オールタイブレークで行う</t>
  </si>
  <si>
    <r>
      <t>　　</t>
    </r>
    <r>
      <rPr>
        <u val="single"/>
        <sz val="11"/>
        <rFont val="ＭＳ ゴシック"/>
        <family val="3"/>
      </rPr>
      <t>ダウンロード</t>
    </r>
    <r>
      <rPr>
        <sz val="11"/>
        <rFont val="ＭＳ ゴシック"/>
        <family val="3"/>
      </rPr>
      <t>する</t>
    </r>
  </si>
  <si>
    <t>1組につき1,000円を学校でまとめて</t>
  </si>
  <si>
    <t>男女第3位（ベスト4）以上の入賞者に、賞状と賞品</t>
  </si>
  <si>
    <t>予選の優勝者に賞状</t>
  </si>
  <si>
    <t>　・　大阪高体連テニス部に加盟している第4学区内の学校の生徒</t>
  </si>
  <si>
    <t>　・　3年生も出場可です</t>
  </si>
  <si>
    <r>
      <t>④　エントリー代振込先（</t>
    </r>
    <r>
      <rPr>
        <u val="single"/>
        <sz val="11"/>
        <rFont val="ＭＳ ゴシック"/>
        <family val="3"/>
      </rPr>
      <t>学校名がわかるように</t>
    </r>
    <r>
      <rPr>
        <sz val="11"/>
        <rFont val="ＭＳ ゴシック"/>
        <family val="3"/>
      </rPr>
      <t>）</t>
    </r>
  </si>
  <si>
    <t xml:space="preserve">         ＜名義＞　大阪体育大学浪商高校テニス部　代表　辻　博規</t>
  </si>
  <si>
    <t>　　　　三井住友銀行 佐野支店　普通１５９０５５７</t>
  </si>
  <si>
    <t>　　　≪FAX送信先≫</t>
  </si>
  <si>
    <t>　　　≪電子データ送信先≫　　4gakku@osaka-hs-tennis.com</t>
  </si>
  <si>
    <t>　　　　大阪体育大学浪商高等学校　外国語科　辻　博規　宛</t>
  </si>
  <si>
    <t>　　　　FAX番号　072 - 453 - 7002</t>
  </si>
  <si>
    <t>名前・学年</t>
  </si>
  <si>
    <t>ポイント①</t>
  </si>
  <si>
    <t>ポイント②</t>
  </si>
  <si>
    <t>ポイント②</t>
  </si>
  <si>
    <t>氏名①</t>
  </si>
  <si>
    <t>備考①</t>
  </si>
  <si>
    <t>氏名②</t>
  </si>
  <si>
    <t>備考②</t>
  </si>
  <si>
    <t>ポイント計</t>
  </si>
  <si>
    <t>BD-01</t>
  </si>
  <si>
    <t>BD-02</t>
  </si>
  <si>
    <t>BD-03</t>
  </si>
  <si>
    <t>BD-04</t>
  </si>
  <si>
    <t>BD-05</t>
  </si>
  <si>
    <t>BD-06</t>
  </si>
  <si>
    <t>BD-07</t>
  </si>
  <si>
    <t>BD-08</t>
  </si>
  <si>
    <t>BD-09</t>
  </si>
  <si>
    <t>BD-10</t>
  </si>
  <si>
    <t>BD-11</t>
  </si>
  <si>
    <t>BD-12</t>
  </si>
  <si>
    <t>BD-13</t>
  </si>
  <si>
    <t>BD-14</t>
  </si>
  <si>
    <t>BD-15</t>
  </si>
  <si>
    <t>BD-16</t>
  </si>
  <si>
    <t>BD-17</t>
  </si>
  <si>
    <t>BD-18</t>
  </si>
  <si>
    <t>BD-19</t>
  </si>
  <si>
    <t>BD-20</t>
  </si>
  <si>
    <t>BD-21</t>
  </si>
  <si>
    <t>BD-22</t>
  </si>
  <si>
    <t>BD-23</t>
  </si>
  <si>
    <t>BD-24</t>
  </si>
  <si>
    <t>BD-25</t>
  </si>
  <si>
    <t>BD-26</t>
  </si>
  <si>
    <t>BD-27</t>
  </si>
  <si>
    <t>BD-28</t>
  </si>
  <si>
    <t>BD-29</t>
  </si>
  <si>
    <t>BD-30</t>
  </si>
  <si>
    <t>BD-31</t>
  </si>
  <si>
    <t>BD-32</t>
  </si>
  <si>
    <t>BD-33</t>
  </si>
  <si>
    <t>BD-34</t>
  </si>
  <si>
    <t>BD-35</t>
  </si>
  <si>
    <t>BD-36</t>
  </si>
  <si>
    <t>BD-37</t>
  </si>
  <si>
    <t>BD-38</t>
  </si>
  <si>
    <t>BD-39</t>
  </si>
  <si>
    <t>BD-40</t>
  </si>
  <si>
    <t>BD-41</t>
  </si>
  <si>
    <t>BD-42</t>
  </si>
  <si>
    <t>BD-43</t>
  </si>
  <si>
    <t>BD-44</t>
  </si>
  <si>
    <t>BD-45</t>
  </si>
  <si>
    <t>BD-46</t>
  </si>
  <si>
    <t>BD-47</t>
  </si>
  <si>
    <t>BD-48</t>
  </si>
  <si>
    <t>BD-49</t>
  </si>
  <si>
    <t>BD-50</t>
  </si>
  <si>
    <t>シングルス（女子）</t>
  </si>
  <si>
    <t>ダブルス（女子）</t>
  </si>
  <si>
    <t>BS-01</t>
  </si>
  <si>
    <t>BS-02</t>
  </si>
  <si>
    <t>BS-03</t>
  </si>
  <si>
    <t>BS-04</t>
  </si>
  <si>
    <t>BS-05</t>
  </si>
  <si>
    <t>BS-06</t>
  </si>
  <si>
    <t>BS-07</t>
  </si>
  <si>
    <t>BS-08</t>
  </si>
  <si>
    <t>BS-09</t>
  </si>
  <si>
    <t>BS-10</t>
  </si>
  <si>
    <t>BS-11</t>
  </si>
  <si>
    <t>BS-12</t>
  </si>
  <si>
    <t>BS-13</t>
  </si>
  <si>
    <t>BS-14</t>
  </si>
  <si>
    <t>BS-15</t>
  </si>
  <si>
    <t>BS-16</t>
  </si>
  <si>
    <t>BS-17</t>
  </si>
  <si>
    <t>BS-18</t>
  </si>
  <si>
    <t>BS-19</t>
  </si>
  <si>
    <t>BS-20</t>
  </si>
  <si>
    <t>BS-21</t>
  </si>
  <si>
    <t>BS-22</t>
  </si>
  <si>
    <t>BS-23</t>
  </si>
  <si>
    <t>BS-24</t>
  </si>
  <si>
    <t>BS-25</t>
  </si>
  <si>
    <t>BS-26</t>
  </si>
  <si>
    <t>BS-27</t>
  </si>
  <si>
    <t>BS-28</t>
  </si>
  <si>
    <t>BS-29</t>
  </si>
  <si>
    <t>BS-30</t>
  </si>
  <si>
    <t>BS-31</t>
  </si>
  <si>
    <t>BS-32</t>
  </si>
  <si>
    <t>BS-33</t>
  </si>
  <si>
    <t>BS-34</t>
  </si>
  <si>
    <t>BS-35</t>
  </si>
  <si>
    <t>BS-36</t>
  </si>
  <si>
    <t>BS-37</t>
  </si>
  <si>
    <t>BS-38</t>
  </si>
  <si>
    <t>BS-39</t>
  </si>
  <si>
    <t>BS-40</t>
  </si>
  <si>
    <t>BS-41</t>
  </si>
  <si>
    <t>BS-42</t>
  </si>
  <si>
    <t>BS-43</t>
  </si>
  <si>
    <t>BS-44</t>
  </si>
  <si>
    <t>BS-45</t>
  </si>
  <si>
    <t>BS-46</t>
  </si>
  <si>
    <t>BS-47</t>
  </si>
  <si>
    <t>BS-48</t>
  </si>
  <si>
    <t>BS-49</t>
  </si>
  <si>
    <t>BS-50</t>
  </si>
  <si>
    <t>BS-51</t>
  </si>
  <si>
    <t>BS-52</t>
  </si>
  <si>
    <t>BS-53</t>
  </si>
  <si>
    <t>BS-54</t>
  </si>
  <si>
    <t>BS-55</t>
  </si>
  <si>
    <t>BS-56</t>
  </si>
  <si>
    <t>BS-57</t>
  </si>
  <si>
    <t>BS-58</t>
  </si>
  <si>
    <t>BS-59</t>
  </si>
  <si>
    <t>BS-60</t>
  </si>
  <si>
    <t>BS-61</t>
  </si>
  <si>
    <t>BS-62</t>
  </si>
  <si>
    <t>BS-63</t>
  </si>
  <si>
    <t>BS-64</t>
  </si>
  <si>
    <t>BS-65</t>
  </si>
  <si>
    <t>GS-01</t>
  </si>
  <si>
    <t>GS-02</t>
  </si>
  <si>
    <t>GS-03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</si>
  <si>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</si>
  <si>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</si>
  <si>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</si>
  <si>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</si>
  <si>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</si>
  <si>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</si>
  <si>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</si>
  <si>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</si>
  <si>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</si>
  <si>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</si>
  <si>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</si>
  <si>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</si>
  <si>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>GS-16</t>
  </si>
  <si>
    <t>GS-17</t>
  </si>
  <si>
    <t>GS-18</t>
  </si>
  <si>
    <t>GS-19</t>
  </si>
  <si>
    <t>GS-20</t>
  </si>
  <si>
    <t>GS-21</t>
  </si>
  <si>
    <t>GS-22</t>
  </si>
  <si>
    <t>GS-23</t>
  </si>
  <si>
    <t>GS-24</t>
  </si>
  <si>
    <t>GS-25</t>
  </si>
  <si>
    <t>GS-26</t>
  </si>
  <si>
    <t>GS-27</t>
  </si>
  <si>
    <t>GS-28</t>
  </si>
  <si>
    <t>GS-29</t>
  </si>
  <si>
    <t>GS-30</t>
  </si>
  <si>
    <t>GS-31</t>
  </si>
  <si>
    <t>GS-32</t>
  </si>
  <si>
    <t>GS-33</t>
  </si>
  <si>
    <t>GS-34</t>
  </si>
  <si>
    <t>GS-35</t>
  </si>
  <si>
    <t>GS-36</t>
  </si>
  <si>
    <t>GS-37</t>
  </si>
  <si>
    <t>GS-38</t>
  </si>
  <si>
    <t>GS-39</t>
  </si>
  <si>
    <t>GS-40</t>
  </si>
  <si>
    <t>GS-41</t>
  </si>
  <si>
    <t>GS-42</t>
  </si>
  <si>
    <t>GS-43</t>
  </si>
  <si>
    <t>GS-44</t>
  </si>
  <si>
    <t>GS-45</t>
  </si>
  <si>
    <t>GS-46</t>
  </si>
  <si>
    <t>GS-47</t>
  </si>
  <si>
    <t>GS-48</t>
  </si>
  <si>
    <t>GS-49</t>
  </si>
  <si>
    <t>GS-50</t>
  </si>
  <si>
    <t>GS-51</t>
  </si>
  <si>
    <t>GS-52</t>
  </si>
  <si>
    <t>GS-53</t>
  </si>
  <si>
    <t>GS-54</t>
  </si>
  <si>
    <t>GS-55</t>
  </si>
  <si>
    <t>GS-56</t>
  </si>
  <si>
    <t>GS-57</t>
  </si>
  <si>
    <t>GS-58</t>
  </si>
  <si>
    <t>GS-59</t>
  </si>
  <si>
    <t>GS-60</t>
  </si>
  <si>
    <t>GS-61</t>
  </si>
  <si>
    <t>GS-62</t>
  </si>
  <si>
    <t>GS-63</t>
  </si>
  <si>
    <t>GS-64</t>
  </si>
  <si>
    <t>GS-65</t>
  </si>
  <si>
    <t>No.3</t>
  </si>
  <si>
    <t>No.4</t>
  </si>
  <si>
    <t>No.5</t>
  </si>
  <si>
    <t>連絡先</t>
  </si>
  <si>
    <t>A1</t>
  </si>
  <si>
    <t>A2</t>
  </si>
  <si>
    <t>組番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</si>
  <si>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</si>
  <si>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</si>
  <si>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</si>
  <si>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</si>
  <si>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</si>
  <si>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</si>
  <si>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</si>
  <si>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</si>
  <si>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</si>
  <si>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</si>
  <si>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</si>
  <si>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</si>
  <si>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</si>
  <si>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</si>
  <si>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</si>
  <si>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</si>
  <si>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</si>
  <si>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</si>
  <si>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</si>
  <si>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</si>
  <si>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</si>
  <si>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</si>
  <si>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</si>
  <si>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</si>
  <si>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</si>
  <si>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</si>
  <si>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</si>
  <si>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</si>
  <si>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</si>
  <si>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</si>
  <si>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</si>
  <si>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</si>
  <si>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</si>
  <si>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</si>
  <si>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</si>
  <si>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</si>
  <si>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</si>
  <si>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</si>
  <si>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I1</t>
  </si>
  <si>
    <t>I2</t>
  </si>
  <si>
    <t>I3</t>
  </si>
  <si>
    <t>I4</t>
  </si>
  <si>
    <t>I5</t>
  </si>
  <si>
    <t>J1</t>
  </si>
  <si>
    <t>J2</t>
  </si>
  <si>
    <t>J3</t>
  </si>
  <si>
    <t>J4</t>
  </si>
  <si>
    <t>J5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</si>
  <si>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</si>
  <si>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</si>
  <si>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</si>
  <si>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</si>
  <si>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</si>
  <si>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</si>
  <si>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</si>
  <si>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</si>
  <si>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</si>
  <si>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</si>
  <si>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</si>
  <si>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</si>
  <si>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</si>
  <si>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</si>
  <si>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</si>
  <si>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</si>
  <si>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</si>
  <si>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</si>
  <si>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</si>
  <si>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</si>
  <si>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</si>
  <si>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</si>
  <si>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</si>
  <si>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</si>
  <si>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</si>
  <si>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No.1</t>
  </si>
  <si>
    <t>No.2</t>
  </si>
  <si>
    <t>ポイント①</t>
  </si>
  <si>
    <t>ポイント③</t>
  </si>
  <si>
    <t>ポイント④</t>
  </si>
  <si>
    <t>ポイント⑤</t>
  </si>
  <si>
    <t>備考１</t>
  </si>
  <si>
    <t>備考２</t>
  </si>
  <si>
    <t>備考３</t>
  </si>
  <si>
    <t>備考４</t>
  </si>
  <si>
    <t>備考５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</si>
  <si>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</si>
  <si>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</si>
  <si>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</si>
  <si>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</si>
  <si>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</si>
  <si>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</si>
  <si>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</si>
  <si>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</si>
  <si>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</si>
  <si>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</si>
  <si>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</si>
  <si>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</si>
  <si>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</si>
  <si>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</si>
  <si>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連絡先１</t>
  </si>
  <si>
    <t>連絡先２</t>
  </si>
  <si>
    <t>連絡先３</t>
  </si>
  <si>
    <t>連絡先４</t>
  </si>
  <si>
    <t>連絡先５</t>
  </si>
  <si>
    <t>団体（女子）</t>
  </si>
  <si>
    <t>男子（面数）</t>
  </si>
  <si>
    <t>女子（面数）</t>
  </si>
  <si>
    <t>S</t>
  </si>
  <si>
    <t>T</t>
  </si>
  <si>
    <t>個人</t>
  </si>
  <si>
    <t>団体</t>
  </si>
  <si>
    <t>三井住友銀行  佐野支店　普通１９７０５５１</t>
  </si>
  <si>
    <t>名義　第４学区テニス大会実行委員会　代表　辻　博規</t>
  </si>
  <si>
    <t>　　　　　※ 件名に必ず学校名を入れてください。（例 : 泉北４学区大会申込 ）</t>
  </si>
  <si>
    <t>　　　　三井住友銀行 佐野支店　普通１９７０５５１</t>
  </si>
  <si>
    <t xml:space="preserve">         ＜名義＞　第４学区テニス大会実行委員会　代表　辻　博規</t>
  </si>
  <si>
    <t>本戦　蜻蛉池公園</t>
  </si>
  <si>
    <t>※ただし、団体の部に出場しない学校の出席は不要です。</t>
  </si>
  <si>
    <t>ベスト8までは各学校、QF以降は蜻蛉池公園</t>
  </si>
  <si>
    <t>開催について</t>
  </si>
  <si>
    <t>　　　・　ボールをお渡しします</t>
  </si>
  <si>
    <r>
      <t>　　　・　</t>
    </r>
    <r>
      <rPr>
        <u val="single"/>
        <sz val="11"/>
        <rFont val="ＭＳ ゴシック"/>
        <family val="3"/>
      </rPr>
      <t>団体戦の</t>
    </r>
    <r>
      <rPr>
        <sz val="11"/>
        <rFont val="ＭＳ ゴシック"/>
        <family val="3"/>
      </rPr>
      <t>ボールをお渡しします</t>
    </r>
  </si>
  <si>
    <r>
      <t>　　（</t>
    </r>
    <r>
      <rPr>
        <sz val="11"/>
        <rFont val="ＭＳ ゴシック"/>
        <family val="3"/>
      </rPr>
      <t>3年生の出場を認める）</t>
    </r>
  </si>
  <si>
    <t>12月17日（土）14：00～ 泉北高校会議室</t>
  </si>
  <si>
    <t>第17回　第4学区　テニス大会　団体の部　開催について</t>
  </si>
  <si>
    <t>１回戦～ベスト8まで 　1月21日（日）、1月28日（日）、</t>
  </si>
  <si>
    <t>　　　　　　　　　　　2月 4日（日）、2月11日（日祝）</t>
  </si>
  <si>
    <t>QF～F　　　       　　3月 7日（木）　　予備日 3月15日（金）</t>
  </si>
  <si>
    <r>
      <t>申込締切（データ・FAXとも）　</t>
    </r>
    <r>
      <rPr>
        <u val="single"/>
        <sz val="11"/>
        <rFont val="ＭＳ ゴシック"/>
        <family val="3"/>
      </rPr>
      <t>11月30日（木）シングルスと同日</t>
    </r>
  </si>
  <si>
    <t>12月16日（土）14：00～ 泉北高校会議室</t>
  </si>
  <si>
    <t>　　　・　各学校の代表生徒を出席させて下さい（顧問でもかまいません）</t>
  </si>
  <si>
    <r>
      <t xml:space="preserve">① </t>
    </r>
    <r>
      <rPr>
        <sz val="11"/>
        <color indexed="10"/>
        <rFont val="ＭＳ Ｐゴシック"/>
        <family val="3"/>
      </rPr>
      <t>ファイル名を「学校番号（３桁）＋学校名＋４学区2023ST.xls」と変更</t>
    </r>
  </si>
  <si>
    <t>　　　　　（例 : 099泉北４学区2023ST.xls ）</t>
  </si>
  <si>
    <t>第17回　第4学区　テニス大会　シングルスの部</t>
  </si>
  <si>
    <t>予選　1月 7日（日）　予備日   8日（月祝）   13日（土）</t>
  </si>
  <si>
    <t>本戦　1月14日（日）　予備日　21日（日）</t>
  </si>
  <si>
    <t>　　（３年の出場を認める）</t>
  </si>
  <si>
    <r>
      <t>申込締切（データ・FAXとも）　</t>
    </r>
    <r>
      <rPr>
        <u val="single"/>
        <sz val="11"/>
        <rFont val="ＭＳ ゴシック"/>
        <family val="3"/>
      </rPr>
      <t>11月30日（木）　団体と同日</t>
    </r>
  </si>
  <si>
    <t>第１７回　第４学区テニス大会　FAX送信用紙</t>
  </si>
  <si>
    <t>１１月３０日（木）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</si>
</sst>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aaa"/>
    <numFmt numFmtId="177" formatCode="[$-411]gggyy&quot;年&quot;m&quot;月&quot;d&quot;日&quot;"/>
    <numFmt numFmtId="178" formatCode="mmm\-yyyy"/>
    <numFmt numFmtId="179" formatCode="m/d\(aaa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4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43"/>
      <name val="ＭＳ Ｐゴシック"/>
      <family val="3"/>
    </font>
    <font>
      <sz val="16"/>
      <name val="HG創英角ﾎﾟｯﾌﾟ体"/>
      <family val="3"/>
    </font>
    <font>
      <sz val="22"/>
      <name val="HG創英角ﾎﾟｯﾌﾟ体"/>
      <family val="3"/>
    </font>
    <font>
      <b/>
      <sz val="14"/>
      <color indexed="10"/>
      <name val="ＭＳ Ｐゴシック"/>
      <family val="3"/>
    </font>
    <font>
      <sz val="16"/>
      <color indexed="10"/>
      <name val="HG創英角ﾎﾟｯﾌﾟ体"/>
      <family val="3"/>
    </font>
    <font>
      <b/>
      <u val="single"/>
      <sz val="14"/>
      <color indexed="10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0"/>
      <name val="ＭＳ Ｐゴシック"/>
      <family val="3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10"/>
      <name val="ＭＳ Ｐゴシック"/>
      <family val="3"/>
    </font>
    <font>
      <b/>
      <u val="single"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ゴシック"/>
      <family val="3"/>
    </font>
    <font>
      <b/>
      <sz val="18"/>
      <color rgb="FFFF0000"/>
      <name val="ＭＳ Ｐゴシック"/>
      <family val="3"/>
    </font>
    <font>
      <b/>
      <u val="single"/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5" borderId="36" xfId="0" applyFill="1" applyBorder="1" applyAlignment="1" applyProtection="1">
      <alignment horizontal="center" vertical="center" shrinkToFit="1"/>
      <protection locked="0"/>
    </xf>
    <xf numFmtId="0" fontId="0" fillId="35" borderId="37" xfId="0" applyFill="1" applyBorder="1" applyAlignment="1" applyProtection="1">
      <alignment horizontal="center" vertical="center" shrinkToFit="1"/>
      <protection locked="0"/>
    </xf>
    <xf numFmtId="0" fontId="0" fillId="35" borderId="38" xfId="0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 vertical="center" shrinkToFit="1"/>
      <protection locked="0"/>
    </xf>
    <xf numFmtId="0" fontId="0" fillId="35" borderId="41" xfId="0" applyFill="1" applyBorder="1" applyAlignment="1" applyProtection="1">
      <alignment horizontal="center" vertical="center" shrinkToFit="1"/>
      <protection locked="0"/>
    </xf>
    <xf numFmtId="0" fontId="0" fillId="35" borderId="42" xfId="0" applyFill="1" applyBorder="1" applyAlignment="1" applyProtection="1">
      <alignment horizontal="center" vertical="center" shrinkToFit="1"/>
      <protection locked="0"/>
    </xf>
    <xf numFmtId="0" fontId="0" fillId="35" borderId="43" xfId="0" applyFill="1" applyBorder="1" applyAlignment="1" applyProtection="1">
      <alignment horizontal="center" vertical="center"/>
      <protection locked="0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vertical="center" shrinkToFit="1"/>
      <protection locked="0"/>
    </xf>
    <xf numFmtId="0" fontId="0" fillId="35" borderId="46" xfId="0" applyFill="1" applyBorder="1" applyAlignment="1" applyProtection="1">
      <alignment horizontal="center" vertical="center" shrinkToFit="1"/>
      <protection locked="0"/>
    </xf>
    <xf numFmtId="0" fontId="0" fillId="35" borderId="47" xfId="0" applyFill="1" applyBorder="1" applyAlignment="1" applyProtection="1">
      <alignment horizontal="center" vertical="center" shrinkToFit="1"/>
      <protection locked="0"/>
    </xf>
    <xf numFmtId="0" fontId="0" fillId="35" borderId="48" xfId="0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vertical="center" shrinkToFit="1"/>
      <protection locked="0"/>
    </xf>
    <xf numFmtId="0" fontId="0" fillId="35" borderId="51" xfId="0" applyFill="1" applyBorder="1" applyAlignment="1" applyProtection="1">
      <alignment horizontal="center" vertical="center" shrinkToFit="1"/>
      <protection locked="0"/>
    </xf>
    <xf numFmtId="0" fontId="0" fillId="35" borderId="52" xfId="0" applyFill="1" applyBorder="1" applyAlignment="1" applyProtection="1">
      <alignment horizontal="center" vertical="center" shrinkToFit="1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0" fillId="35" borderId="54" xfId="0" applyFill="1" applyBorder="1" applyAlignment="1" applyProtection="1">
      <alignment horizontal="center" vertical="center"/>
      <protection locked="0"/>
    </xf>
    <xf numFmtId="0" fontId="0" fillId="35" borderId="55" xfId="0" applyFill="1" applyBorder="1" applyAlignment="1" applyProtection="1">
      <alignment vertical="center" shrinkToFit="1"/>
      <protection locked="0"/>
    </xf>
    <xf numFmtId="0" fontId="0" fillId="35" borderId="56" xfId="0" applyFill="1" applyBorder="1" applyAlignment="1" applyProtection="1">
      <alignment horizontal="center" vertical="center" shrinkToFit="1"/>
      <protection locked="0"/>
    </xf>
    <xf numFmtId="0" fontId="0" fillId="35" borderId="57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/>
      <protection locked="0"/>
    </xf>
    <xf numFmtId="0" fontId="0" fillId="35" borderId="59" xfId="0" applyFill="1" applyBorder="1" applyAlignment="1" applyProtection="1">
      <alignment horizontal="center" vertical="center"/>
      <protection locked="0"/>
    </xf>
    <xf numFmtId="0" fontId="0" fillId="35" borderId="60" xfId="0" applyFill="1" applyBorder="1" applyAlignment="1" applyProtection="1">
      <alignment vertical="center" shrinkToFit="1"/>
      <protection locked="0"/>
    </xf>
    <xf numFmtId="0" fontId="0" fillId="36" borderId="36" xfId="0" applyFill="1" applyBorder="1" applyAlignment="1" applyProtection="1">
      <alignment horizontal="center" vertical="center" shrinkToFit="1"/>
      <protection locked="0"/>
    </xf>
    <xf numFmtId="0" fontId="0" fillId="36" borderId="37" xfId="0" applyFill="1" applyBorder="1" applyAlignment="1" applyProtection="1">
      <alignment horizontal="center" vertical="center" shrinkToFit="1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vertical="center" shrinkToFit="1"/>
      <protection locked="0"/>
    </xf>
    <xf numFmtId="0" fontId="0" fillId="36" borderId="41" xfId="0" applyFill="1" applyBorder="1" applyAlignment="1" applyProtection="1">
      <alignment horizontal="center" vertical="center" shrinkToFit="1"/>
      <protection locked="0"/>
    </xf>
    <xf numFmtId="0" fontId="0" fillId="36" borderId="42" xfId="0" applyFill="1" applyBorder="1" applyAlignment="1" applyProtection="1">
      <alignment horizontal="center" vertical="center" shrinkToFit="1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44" xfId="0" applyFill="1" applyBorder="1" applyAlignment="1" applyProtection="1">
      <alignment horizontal="center" vertical="center"/>
      <protection locked="0"/>
    </xf>
    <xf numFmtId="0" fontId="0" fillId="36" borderId="45" xfId="0" applyFill="1" applyBorder="1" applyAlignment="1" applyProtection="1">
      <alignment vertical="center" shrinkToFit="1"/>
      <protection locked="0"/>
    </xf>
    <xf numFmtId="0" fontId="0" fillId="36" borderId="46" xfId="0" applyFill="1" applyBorder="1" applyAlignment="1" applyProtection="1">
      <alignment horizontal="center" vertical="center" shrinkToFit="1"/>
      <protection locked="0"/>
    </xf>
    <xf numFmtId="0" fontId="0" fillId="36" borderId="47" xfId="0" applyFill="1" applyBorder="1" applyAlignment="1" applyProtection="1">
      <alignment horizontal="center" vertical="center" shrinkToFit="1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49" xfId="0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vertical="center" shrinkToFit="1"/>
      <protection locked="0"/>
    </xf>
    <xf numFmtId="0" fontId="0" fillId="36" borderId="51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53" xfId="0" applyFill="1" applyBorder="1" applyAlignment="1" applyProtection="1">
      <alignment horizontal="center" vertical="center"/>
      <protection locked="0"/>
    </xf>
    <xf numFmtId="0" fontId="0" fillId="36" borderId="54" xfId="0" applyFill="1" applyBorder="1" applyAlignment="1" applyProtection="1">
      <alignment horizontal="center" vertical="center"/>
      <protection locked="0"/>
    </xf>
    <xf numFmtId="0" fontId="0" fillId="36" borderId="55" xfId="0" applyFill="1" applyBorder="1" applyAlignment="1" applyProtection="1">
      <alignment vertical="center" shrinkToFit="1"/>
      <protection locked="0"/>
    </xf>
    <xf numFmtId="0" fontId="0" fillId="36" borderId="56" xfId="0" applyFill="1" applyBorder="1" applyAlignment="1" applyProtection="1">
      <alignment horizontal="center" vertical="center" shrinkToFit="1"/>
      <protection locked="0"/>
    </xf>
    <xf numFmtId="0" fontId="0" fillId="36" borderId="57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/>
      <protection locked="0"/>
    </xf>
    <xf numFmtId="0" fontId="0" fillId="36" borderId="59" xfId="0" applyFill="1" applyBorder="1" applyAlignment="1" applyProtection="1">
      <alignment horizontal="center" vertical="center"/>
      <protection locked="0"/>
    </xf>
    <xf numFmtId="0" fontId="0" fillId="36" borderId="60" xfId="0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5" borderId="62" xfId="0" applyFill="1" applyBorder="1" applyAlignment="1" applyProtection="1">
      <alignment horizontal="center" vertical="center" shrinkToFit="1"/>
      <protection locked="0"/>
    </xf>
    <xf numFmtId="0" fontId="0" fillId="35" borderId="63" xfId="0" applyFill="1" applyBorder="1" applyAlignment="1" applyProtection="1">
      <alignment horizontal="center" vertical="center" shrinkToFit="1"/>
      <protection locked="0"/>
    </xf>
    <xf numFmtId="0" fontId="0" fillId="35" borderId="63" xfId="0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5" borderId="47" xfId="0" applyFill="1" applyBorder="1" applyAlignment="1" applyProtection="1">
      <alignment horizontal="center" vertical="center"/>
      <protection locked="0"/>
    </xf>
    <xf numFmtId="0" fontId="0" fillId="36" borderId="47" xfId="0" applyFill="1" applyBorder="1" applyAlignment="1" applyProtection="1">
      <alignment horizontal="center" vertical="center"/>
      <protection locked="0"/>
    </xf>
    <xf numFmtId="0" fontId="0" fillId="36" borderId="62" xfId="0" applyFill="1" applyBorder="1" applyAlignment="1" applyProtection="1">
      <alignment horizontal="center" vertical="center" shrinkToFit="1"/>
      <protection locked="0"/>
    </xf>
    <xf numFmtId="0" fontId="0" fillId="36" borderId="63" xfId="0" applyFill="1" applyBorder="1" applyAlignment="1" applyProtection="1">
      <alignment horizontal="center" vertical="center" shrinkToFit="1"/>
      <protection locked="0"/>
    </xf>
    <xf numFmtId="0" fontId="0" fillId="36" borderId="63" xfId="0" applyFill="1" applyBorder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0" fillId="36" borderId="70" xfId="0" applyFill="1" applyBorder="1" applyAlignment="1" applyProtection="1">
      <alignment horizontal="center" vertical="center"/>
      <protection locked="0"/>
    </xf>
    <xf numFmtId="0" fontId="0" fillId="35" borderId="70" xfId="0" applyFill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>
      <alignment horizontal="distributed" vertical="center" shrinkToFit="1"/>
    </xf>
    <xf numFmtId="49" fontId="25" fillId="37" borderId="11" xfId="0" applyNumberFormat="1" applyFont="1" applyFill="1" applyBorder="1" applyAlignment="1" applyProtection="1">
      <alignment horizontal="left" vertical="center" indent="3"/>
      <protection locked="0"/>
    </xf>
    <xf numFmtId="0" fontId="25" fillId="37" borderId="11" xfId="0" applyFont="1" applyFill="1" applyBorder="1" applyAlignment="1" applyProtection="1">
      <alignment horizontal="left" vertical="center" indent="3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vertical="center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0" fontId="0" fillId="35" borderId="80" xfId="0" applyFill="1" applyBorder="1" applyAlignment="1" applyProtection="1">
      <alignment horizontal="center" vertical="center" shrinkToFit="1"/>
      <protection locked="0"/>
    </xf>
    <xf numFmtId="0" fontId="0" fillId="35" borderId="81" xfId="0" applyFill="1" applyBorder="1" applyAlignment="1" applyProtection="1">
      <alignment horizontal="center" vertical="center"/>
      <protection locked="0"/>
    </xf>
    <xf numFmtId="0" fontId="0" fillId="35" borderId="82" xfId="0" applyFill="1" applyBorder="1" applyAlignment="1" applyProtection="1">
      <alignment horizontal="center" vertical="center"/>
      <protection locked="0"/>
    </xf>
    <xf numFmtId="0" fontId="0" fillId="35" borderId="83" xfId="0" applyFill="1" applyBorder="1" applyAlignment="1" applyProtection="1">
      <alignment vertical="center" shrinkToFit="1"/>
      <protection locked="0"/>
    </xf>
    <xf numFmtId="0" fontId="0" fillId="36" borderId="79" xfId="0" applyFill="1" applyBorder="1" applyAlignment="1" applyProtection="1">
      <alignment horizontal="center" vertical="center" shrinkToFit="1"/>
      <protection locked="0"/>
    </xf>
    <xf numFmtId="0" fontId="0" fillId="36" borderId="80" xfId="0" applyFill="1" applyBorder="1" applyAlignment="1" applyProtection="1">
      <alignment horizontal="center" vertical="center" shrinkToFit="1"/>
      <protection locked="0"/>
    </xf>
    <xf numFmtId="0" fontId="0" fillId="36" borderId="81" xfId="0" applyFill="1" applyBorder="1" applyAlignment="1" applyProtection="1">
      <alignment horizontal="center" vertical="center"/>
      <protection locked="0"/>
    </xf>
    <xf numFmtId="0" fontId="0" fillId="36" borderId="82" xfId="0" applyFill="1" applyBorder="1" applyAlignment="1" applyProtection="1">
      <alignment horizontal="center" vertical="center"/>
      <protection locked="0"/>
    </xf>
    <xf numFmtId="0" fontId="0" fillId="36" borderId="83" xfId="0" applyFill="1" applyBorder="1" applyAlignment="1" applyProtection="1">
      <alignment vertical="center" shrinkToFit="1"/>
      <protection locked="0"/>
    </xf>
    <xf numFmtId="0" fontId="26" fillId="0" borderId="0" xfId="0" applyFont="1" applyAlignment="1">
      <alignment vertical="center"/>
    </xf>
    <xf numFmtId="55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35" borderId="84" xfId="0" applyFill="1" applyBorder="1" applyAlignment="1" applyProtection="1">
      <alignment horizontal="center" vertical="center"/>
      <protection locked="0"/>
    </xf>
    <xf numFmtId="0" fontId="0" fillId="35" borderId="85" xfId="0" applyFill="1" applyBorder="1" applyAlignment="1" applyProtection="1">
      <alignment horizontal="left" vertical="center"/>
      <protection locked="0"/>
    </xf>
    <xf numFmtId="0" fontId="0" fillId="35" borderId="86" xfId="0" applyFill="1" applyBorder="1" applyAlignment="1" applyProtection="1">
      <alignment horizontal="left" vertical="center"/>
      <protection locked="0"/>
    </xf>
    <xf numFmtId="0" fontId="0" fillId="35" borderId="87" xfId="0" applyFill="1" applyBorder="1" applyAlignment="1" applyProtection="1">
      <alignment horizontal="left" vertical="center"/>
      <protection locked="0"/>
    </xf>
    <xf numFmtId="0" fontId="0" fillId="36" borderId="84" xfId="0" applyFill="1" applyBorder="1" applyAlignment="1" applyProtection="1">
      <alignment horizontal="center" vertical="center"/>
      <protection locked="0"/>
    </xf>
    <xf numFmtId="0" fontId="0" fillId="36" borderId="85" xfId="0" applyFill="1" applyBorder="1" applyAlignment="1" applyProtection="1">
      <alignment horizontal="left" vertical="center"/>
      <protection locked="0"/>
    </xf>
    <xf numFmtId="0" fontId="0" fillId="36" borderId="86" xfId="0" applyFill="1" applyBorder="1" applyAlignment="1" applyProtection="1">
      <alignment horizontal="left" vertical="center"/>
      <protection locked="0"/>
    </xf>
    <xf numFmtId="0" fontId="0" fillId="36" borderId="87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37" borderId="11" xfId="0" applyFill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0" fillId="38" borderId="11" xfId="0" applyFill="1" applyBorder="1" applyAlignment="1" applyProtection="1">
      <alignment vertical="center"/>
      <protection locked="0"/>
    </xf>
    <xf numFmtId="0" fontId="66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 vertical="top"/>
    </xf>
    <xf numFmtId="0" fontId="67" fillId="0" borderId="14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55" fontId="26" fillId="0" borderId="0" xfId="0" applyNumberFormat="1" applyFont="1" applyAlignment="1">
      <alignment horizontal="right" vertical="center"/>
    </xf>
    <xf numFmtId="0" fontId="0" fillId="35" borderId="6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0" fillId="38" borderId="65" xfId="0" applyFill="1" applyBorder="1" applyAlignment="1" applyProtection="1">
      <alignment horizontal="left" vertical="top"/>
      <protection locked="0"/>
    </xf>
    <xf numFmtId="0" fontId="0" fillId="38" borderId="21" xfId="0" applyFill="1" applyBorder="1" applyAlignment="1" applyProtection="1">
      <alignment horizontal="left" vertical="top"/>
      <protection locked="0"/>
    </xf>
    <xf numFmtId="0" fontId="0" fillId="38" borderId="13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7" fillId="0" borderId="94" xfId="49" applyFont="1" applyFill="1" applyBorder="1" applyAlignment="1">
      <alignment horizontal="right" vertical="center"/>
    </xf>
    <xf numFmtId="38" fontId="7" fillId="0" borderId="95" xfId="49" applyFont="1" applyFill="1" applyBorder="1" applyAlignment="1">
      <alignment horizontal="right" vertical="center"/>
    </xf>
    <xf numFmtId="38" fontId="7" fillId="0" borderId="97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98" xfId="49" applyFont="1" applyFill="1" applyBorder="1" applyAlignment="1">
      <alignment horizontal="right" vertical="center"/>
    </xf>
    <xf numFmtId="38" fontId="7" fillId="0" borderId="99" xfId="49" applyFont="1" applyFill="1" applyBorder="1" applyAlignment="1">
      <alignment horizontal="right" vertical="center"/>
    </xf>
    <xf numFmtId="0" fontId="5" fillId="0" borderId="96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8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\Google%20&#12489;&#12521;&#12452;&#12502;\&#9633;&#9633;&#22235;&#23398;&#21306;&#38306;&#36899;\H26&#22235;&#23398;&#21306;&#38306;&#36899;\&#12471;&#12531;&#12464;&#12523;&#12473;\&#25552;&#20986;&#29289;\099&#27849;&#21271;&#65300;&#23398;&#21306;2014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\Google%20&#12489;&#12521;&#12452;&#12502;\&#9633;&#9633;&#22235;&#23398;&#21306;&#38306;&#36899;\H28&#22235;&#23398;&#21306;&#38306;&#36899;\&#12480;&#12502;&#12523;&#12473;\h28_4gakku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シングルス要項"/>
      <sheetName val="シングルス（エントリー）"/>
      <sheetName val="FAX送信用紙"/>
    </sheetNames>
    <sheetDataSet>
      <sheetData sheetId="0">
        <row r="6">
          <cell r="E6" t="str">
            <v>099</v>
          </cell>
        </row>
        <row r="7">
          <cell r="E7" t="str">
            <v>大阪府立泉北高等学校</v>
          </cell>
        </row>
        <row r="8">
          <cell r="E8" t="str">
            <v>泉北</v>
          </cell>
        </row>
        <row r="9">
          <cell r="E9" t="str">
            <v>佐保田　真一</v>
          </cell>
        </row>
        <row r="10">
          <cell r="E10" t="str">
            <v>072-297-1065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お読みください"/>
      <sheetName val="ダブルス（要項）"/>
      <sheetName val="ダブルス（エントリー）"/>
      <sheetName val="FAX送信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showGridLines="0" tabSelected="1" zoomScalePageLayoutView="0" workbookViewId="0" topLeftCell="A1">
      <selection activeCell="E6" sqref="E6"/>
    </sheetView>
  </sheetViews>
  <sheetFormatPr defaultColWidth="9.00390625" defaultRowHeight="17.25" customHeight="1"/>
  <cols>
    <col min="1" max="1" width="4.25390625" style="11" customWidth="1"/>
    <col min="2" max="2" width="3.00390625" style="11" customWidth="1"/>
    <col min="3" max="3" width="4.25390625" style="11" customWidth="1"/>
    <col min="4" max="4" width="20.50390625" style="11" customWidth="1"/>
    <col min="5" max="5" width="66.75390625" style="11" customWidth="1"/>
    <col min="6" max="6" width="3.00390625" style="11" customWidth="1"/>
    <col min="7" max="16384" width="9.00390625" style="11" customWidth="1"/>
  </cols>
  <sheetData>
    <row r="1" ht="17.25" customHeight="1" thickBot="1"/>
    <row r="2" spans="2:6" ht="33.75" customHeight="1" thickBot="1">
      <c r="B2" s="169" t="s">
        <v>118</v>
      </c>
      <c r="C2" s="170"/>
      <c r="D2" s="170"/>
      <c r="E2" s="170"/>
      <c r="F2" s="171"/>
    </row>
    <row r="4" spans="2:6" ht="17.25" customHeight="1">
      <c r="B4" s="32"/>
      <c r="C4" s="27"/>
      <c r="D4" s="27"/>
      <c r="E4" s="27"/>
      <c r="F4" s="28"/>
    </row>
    <row r="5" spans="2:6" ht="18.75">
      <c r="B5" s="33"/>
      <c r="C5" s="168" t="s">
        <v>82</v>
      </c>
      <c r="D5" s="168"/>
      <c r="E5" s="168"/>
      <c r="F5" s="29"/>
    </row>
    <row r="6" spans="2:6" ht="23.25" customHeight="1">
      <c r="B6" s="33"/>
      <c r="C6" s="111"/>
      <c r="D6" s="114" t="s">
        <v>18</v>
      </c>
      <c r="E6" s="115"/>
      <c r="F6" s="29"/>
    </row>
    <row r="7" spans="2:6" ht="23.25" customHeight="1">
      <c r="B7" s="33"/>
      <c r="C7" s="111"/>
      <c r="D7" s="114" t="s">
        <v>85</v>
      </c>
      <c r="E7" s="116"/>
      <c r="F7" s="29"/>
    </row>
    <row r="8" spans="2:6" ht="23.25" customHeight="1">
      <c r="B8" s="33"/>
      <c r="C8" s="111"/>
      <c r="D8" s="114" t="s">
        <v>83</v>
      </c>
      <c r="E8" s="116"/>
      <c r="F8" s="29"/>
    </row>
    <row r="9" spans="2:6" ht="23.25" customHeight="1">
      <c r="B9" s="33"/>
      <c r="C9" s="111"/>
      <c r="D9" s="114" t="s">
        <v>4</v>
      </c>
      <c r="E9" s="116"/>
      <c r="F9" s="29"/>
    </row>
    <row r="10" spans="2:6" ht="23.25" customHeight="1">
      <c r="B10" s="33"/>
      <c r="C10" s="111"/>
      <c r="D10" s="114" t="s">
        <v>120</v>
      </c>
      <c r="E10" s="116"/>
      <c r="F10" s="29"/>
    </row>
    <row r="11" spans="2:6" ht="17.25" customHeight="1">
      <c r="B11" s="34"/>
      <c r="C11" s="30"/>
      <c r="D11" s="30"/>
      <c r="E11" s="30"/>
      <c r="F11" s="31"/>
    </row>
    <row r="13" spans="2:6" ht="17.25" customHeight="1">
      <c r="B13" s="32"/>
      <c r="C13" s="27"/>
      <c r="D13" s="27"/>
      <c r="E13" s="27"/>
      <c r="F13" s="28"/>
    </row>
    <row r="14" spans="2:6" ht="18.75">
      <c r="B14" s="33"/>
      <c r="C14" s="117" t="s">
        <v>62</v>
      </c>
      <c r="D14" s="117"/>
      <c r="E14" s="111"/>
      <c r="F14" s="29"/>
    </row>
    <row r="15" spans="2:6" ht="17.25" customHeight="1" hidden="1">
      <c r="B15" s="33"/>
      <c r="C15" s="26"/>
      <c r="D15" s="26" t="s">
        <v>92</v>
      </c>
      <c r="E15" s="26"/>
      <c r="F15" s="29"/>
    </row>
    <row r="16" spans="2:6" ht="17.25" customHeight="1">
      <c r="B16" s="33"/>
      <c r="C16" s="26"/>
      <c r="D16" s="26" t="s">
        <v>119</v>
      </c>
      <c r="E16" s="26"/>
      <c r="F16" s="29"/>
    </row>
    <row r="17" spans="2:6" ht="17.25">
      <c r="B17" s="33"/>
      <c r="C17" s="26"/>
      <c r="D17" s="26" t="s">
        <v>94</v>
      </c>
      <c r="E17" s="26"/>
      <c r="F17" s="29"/>
    </row>
    <row r="18" spans="2:6" ht="17.25" customHeight="1">
      <c r="B18" s="33"/>
      <c r="C18" s="26"/>
      <c r="D18" s="26" t="s">
        <v>56</v>
      </c>
      <c r="E18" s="26"/>
      <c r="F18" s="29"/>
    </row>
    <row r="19" spans="2:6" ht="17.25" customHeight="1">
      <c r="B19" s="34"/>
      <c r="C19" s="30"/>
      <c r="D19" s="30"/>
      <c r="E19" s="30"/>
      <c r="F19" s="31"/>
    </row>
    <row r="21" spans="2:6" ht="17.25" customHeight="1">
      <c r="B21" s="32"/>
      <c r="C21" s="27"/>
      <c r="D21" s="27"/>
      <c r="E21" s="27"/>
      <c r="F21" s="28"/>
    </row>
    <row r="22" spans="2:6" ht="18.75">
      <c r="B22" s="33"/>
      <c r="C22" s="117" t="s">
        <v>61</v>
      </c>
      <c r="D22" s="117"/>
      <c r="E22" s="111"/>
      <c r="F22" s="29"/>
    </row>
    <row r="23" spans="2:6" ht="17.25" customHeight="1">
      <c r="B23" s="33"/>
      <c r="C23" s="26"/>
      <c r="D23" s="26" t="s">
        <v>482</v>
      </c>
      <c r="E23" s="26"/>
      <c r="F23" s="29"/>
    </row>
    <row r="24" spans="2:6" ht="17.25" customHeight="1">
      <c r="B24" s="33"/>
      <c r="C24" s="26"/>
      <c r="D24" s="26" t="s">
        <v>483</v>
      </c>
      <c r="E24" s="26"/>
      <c r="F24" s="29"/>
    </row>
    <row r="25" spans="2:6" ht="17.25" customHeight="1">
      <c r="B25" s="33"/>
      <c r="C25" s="26"/>
      <c r="D25" s="26" t="s">
        <v>95</v>
      </c>
      <c r="E25" s="26"/>
      <c r="F25" s="29"/>
    </row>
    <row r="26" spans="2:6" ht="17.25" customHeight="1">
      <c r="B26" s="33"/>
      <c r="C26" s="26"/>
      <c r="D26" s="26" t="s">
        <v>464</v>
      </c>
      <c r="E26" s="26"/>
      <c r="F26" s="29"/>
    </row>
    <row r="27" spans="2:6" ht="17.25" customHeight="1">
      <c r="B27" s="34"/>
      <c r="C27" s="30"/>
      <c r="D27" s="30"/>
      <c r="E27" s="30"/>
      <c r="F27" s="31"/>
    </row>
    <row r="29" spans="2:6" ht="17.25" customHeight="1">
      <c r="B29" s="32"/>
      <c r="C29" s="27"/>
      <c r="D29" s="27"/>
      <c r="E29" s="27"/>
      <c r="F29" s="28"/>
    </row>
    <row r="30" spans="2:6" ht="18.75">
      <c r="B30" s="33"/>
      <c r="C30" s="168" t="s">
        <v>84</v>
      </c>
      <c r="D30" s="168"/>
      <c r="E30" s="168"/>
      <c r="F30" s="29"/>
    </row>
    <row r="31" spans="2:6" ht="17.25" customHeight="1">
      <c r="B31" s="33"/>
      <c r="C31" s="26"/>
      <c r="D31" s="26" t="s">
        <v>64</v>
      </c>
      <c r="E31" s="26"/>
      <c r="F31" s="29"/>
    </row>
    <row r="32" spans="2:6" ht="40.5" customHeight="1">
      <c r="B32" s="33"/>
      <c r="C32" s="26"/>
      <c r="D32" s="172" t="s">
        <v>462</v>
      </c>
      <c r="E32" s="173"/>
      <c r="F32" s="29"/>
    </row>
    <row r="33" spans="2:6" ht="40.5" customHeight="1">
      <c r="B33" s="33"/>
      <c r="C33" s="26"/>
      <c r="D33" s="174" t="s">
        <v>463</v>
      </c>
      <c r="E33" s="175"/>
      <c r="F33" s="29"/>
    </row>
    <row r="34" spans="2:6" ht="17.25" customHeight="1">
      <c r="B34" s="33"/>
      <c r="C34" s="26"/>
      <c r="D34" s="26" t="s">
        <v>93</v>
      </c>
      <c r="E34" s="26"/>
      <c r="F34" s="29"/>
    </row>
    <row r="35" spans="2:6" ht="17.25" customHeight="1">
      <c r="B35" s="33"/>
      <c r="C35" s="26"/>
      <c r="D35" s="26" t="s">
        <v>58</v>
      </c>
      <c r="E35" s="26"/>
      <c r="F35" s="29"/>
    </row>
    <row r="36" spans="2:6" ht="17.25" customHeight="1">
      <c r="B36" s="33"/>
      <c r="C36" s="26"/>
      <c r="D36" s="26" t="s">
        <v>67</v>
      </c>
      <c r="E36" s="26"/>
      <c r="F36" s="29"/>
    </row>
    <row r="37" spans="2:6" ht="17.25" customHeight="1">
      <c r="B37" s="33"/>
      <c r="C37" s="26"/>
      <c r="D37" s="26" t="s">
        <v>54</v>
      </c>
      <c r="E37" s="26"/>
      <c r="F37" s="29"/>
    </row>
    <row r="38" spans="2:6" ht="17.25" customHeight="1">
      <c r="B38" s="33"/>
      <c r="C38" s="26"/>
      <c r="D38" s="26" t="s">
        <v>55</v>
      </c>
      <c r="E38" s="26"/>
      <c r="F38" s="29"/>
    </row>
    <row r="39" spans="2:6" ht="40.5" customHeight="1">
      <c r="B39" s="33"/>
      <c r="C39" s="26"/>
      <c r="D39" s="176" t="s">
        <v>66</v>
      </c>
      <c r="E39" s="177"/>
      <c r="F39" s="29"/>
    </row>
    <row r="40" spans="2:6" ht="17.25" customHeight="1">
      <c r="B40" s="34"/>
      <c r="C40" s="30"/>
      <c r="D40" s="30"/>
      <c r="E40" s="30"/>
      <c r="F40" s="31"/>
    </row>
    <row r="41" ht="17.25" customHeight="1" thickBot="1"/>
    <row r="42" spans="2:6" ht="17.25" customHeight="1">
      <c r="B42" s="35"/>
      <c r="C42" s="36"/>
      <c r="D42" s="36"/>
      <c r="E42" s="36"/>
      <c r="F42" s="37"/>
    </row>
    <row r="43" spans="2:6" ht="18.75">
      <c r="B43" s="38"/>
      <c r="C43" s="168" t="s">
        <v>57</v>
      </c>
      <c r="D43" s="168"/>
      <c r="E43" s="111"/>
      <c r="F43" s="39"/>
    </row>
    <row r="44" spans="2:6" ht="17.25" customHeight="1">
      <c r="B44" s="38"/>
      <c r="C44" s="26"/>
      <c r="D44" s="26" t="s">
        <v>59</v>
      </c>
      <c r="E44" s="26"/>
      <c r="F44" s="39"/>
    </row>
    <row r="45" spans="2:6" ht="17.25" customHeight="1">
      <c r="B45" s="38"/>
      <c r="C45" s="26"/>
      <c r="D45" s="26" t="s">
        <v>63</v>
      </c>
      <c r="E45" s="26"/>
      <c r="F45" s="39"/>
    </row>
    <row r="46" spans="2:6" ht="17.25" customHeight="1" thickBot="1">
      <c r="B46" s="40"/>
      <c r="C46" s="41"/>
      <c r="D46" s="41"/>
      <c r="E46" s="41"/>
      <c r="F46" s="42"/>
    </row>
  </sheetData>
  <sheetProtection password="E7D6" sheet="1"/>
  <mergeCells count="7">
    <mergeCell ref="C43:D43"/>
    <mergeCell ref="B2:F2"/>
    <mergeCell ref="C5:E5"/>
    <mergeCell ref="D32:E32"/>
    <mergeCell ref="D33:E33"/>
    <mergeCell ref="D39:E39"/>
    <mergeCell ref="C30:E30"/>
  </mergeCells>
  <dataValidations count="2">
    <dataValidation allowBlank="1" showInputMessage="1" showErrorMessage="1" imeMode="hiragana" sqref="E7:E9"/>
    <dataValidation allowBlank="1" showInputMessage="1" showErrorMessage="1" imeMode="off" sqref="E6 E10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44"/>
  <sheetViews>
    <sheetView zoomScaleSheetLayoutView="115" zoomScalePageLayoutView="0" workbookViewId="0" topLeftCell="A16">
      <selection activeCell="C41" sqref="C41"/>
    </sheetView>
  </sheetViews>
  <sheetFormatPr defaultColWidth="9.00390625" defaultRowHeight="13.5"/>
  <cols>
    <col min="1" max="1" width="9.00390625" style="141" customWidth="1"/>
    <col min="2" max="2" width="17.25390625" style="141" bestFit="1" customWidth="1"/>
    <col min="3" max="3" width="71.625" style="141" bestFit="1" customWidth="1"/>
    <col min="4" max="16384" width="9.00390625" style="141" customWidth="1"/>
  </cols>
  <sheetData>
    <row r="2" ht="18" customHeight="1">
      <c r="C2" s="142">
        <v>45240</v>
      </c>
    </row>
    <row r="3" spans="2:3" ht="18" customHeight="1">
      <c r="B3" s="179" t="s">
        <v>2</v>
      </c>
      <c r="C3" s="179"/>
    </row>
    <row r="4" spans="2:3" ht="18" customHeight="1">
      <c r="B4" s="180" t="s">
        <v>89</v>
      </c>
      <c r="C4" s="180"/>
    </row>
    <row r="5" ht="18" customHeight="1">
      <c r="C5" s="143"/>
    </row>
    <row r="6" spans="2:3" ht="18" customHeight="1">
      <c r="B6" s="178" t="s">
        <v>475</v>
      </c>
      <c r="C6" s="178"/>
    </row>
    <row r="7" ht="18" customHeight="1"/>
    <row r="8" spans="2:3" ht="18" customHeight="1">
      <c r="B8" s="179" t="s">
        <v>136</v>
      </c>
      <c r="C8" s="179"/>
    </row>
    <row r="9" ht="18" customHeight="1"/>
    <row r="10" spans="2:3" ht="18" customHeight="1">
      <c r="B10" s="141" t="s">
        <v>72</v>
      </c>
      <c r="C10" s="141" t="s">
        <v>91</v>
      </c>
    </row>
    <row r="11" spans="2:3" ht="18" customHeight="1">
      <c r="B11" s="141" t="s">
        <v>71</v>
      </c>
      <c r="C11" s="141" t="s">
        <v>476</v>
      </c>
    </row>
    <row r="12" ht="18" customHeight="1">
      <c r="C12" s="141" t="s">
        <v>477</v>
      </c>
    </row>
    <row r="13" ht="18" customHeight="1">
      <c r="C13" s="141" t="s">
        <v>478</v>
      </c>
    </row>
    <row r="14" spans="2:3" ht="18" customHeight="1">
      <c r="B14" s="141" t="s">
        <v>73</v>
      </c>
      <c r="C14" s="146" t="s">
        <v>469</v>
      </c>
    </row>
    <row r="15" spans="2:3" ht="18" customHeight="1">
      <c r="B15" s="141" t="s">
        <v>50</v>
      </c>
      <c r="C15" s="141" t="s">
        <v>74</v>
      </c>
    </row>
    <row r="16" ht="18" customHeight="1">
      <c r="C16" s="167" t="s">
        <v>473</v>
      </c>
    </row>
    <row r="17" ht="18" customHeight="1">
      <c r="C17" s="141" t="s">
        <v>96</v>
      </c>
    </row>
    <row r="18" spans="2:3" ht="18" customHeight="1">
      <c r="B18" s="141" t="s">
        <v>51</v>
      </c>
      <c r="C18" s="141" t="s">
        <v>137</v>
      </c>
    </row>
    <row r="19" spans="2:3" ht="18" customHeight="1">
      <c r="B19" s="141" t="s">
        <v>52</v>
      </c>
      <c r="C19" s="141" t="s">
        <v>79</v>
      </c>
    </row>
    <row r="20" ht="18" customHeight="1">
      <c r="C20" s="141" t="s">
        <v>77</v>
      </c>
    </row>
    <row r="21" ht="18" customHeight="1">
      <c r="C21" s="141" t="s">
        <v>78</v>
      </c>
    </row>
    <row r="22" ht="18" customHeight="1">
      <c r="C22" s="141" t="s">
        <v>138</v>
      </c>
    </row>
    <row r="23" ht="18" customHeight="1"/>
    <row r="24" spans="2:3" ht="18" customHeight="1">
      <c r="B24" s="141" t="s">
        <v>53</v>
      </c>
      <c r="C24" s="141" t="s">
        <v>123</v>
      </c>
    </row>
    <row r="25" ht="18" customHeight="1">
      <c r="C25" s="141" t="s">
        <v>126</v>
      </c>
    </row>
    <row r="26" ht="18" customHeight="1">
      <c r="C26" s="141" t="s">
        <v>98</v>
      </c>
    </row>
    <row r="27" ht="18" customHeight="1">
      <c r="C27" s="141" t="s">
        <v>151</v>
      </c>
    </row>
    <row r="28" ht="18" customHeight="1">
      <c r="C28" s="141" t="s">
        <v>99</v>
      </c>
    </row>
    <row r="29" ht="18" customHeight="1">
      <c r="C29" s="141" t="s">
        <v>150</v>
      </c>
    </row>
    <row r="30" ht="18" customHeight="1">
      <c r="C30" s="144" t="s">
        <v>152</v>
      </c>
    </row>
    <row r="31" ht="18" customHeight="1">
      <c r="C31" s="144" t="s">
        <v>153</v>
      </c>
    </row>
    <row r="32" ht="18" customHeight="1">
      <c r="C32" s="141" t="s">
        <v>147</v>
      </c>
    </row>
    <row r="33" ht="18" customHeight="1">
      <c r="C33" s="144" t="s">
        <v>465</v>
      </c>
    </row>
    <row r="34" ht="18" customHeight="1">
      <c r="C34" s="144" t="s">
        <v>466</v>
      </c>
    </row>
    <row r="35" ht="18" customHeight="1"/>
    <row r="36" ht="18" customHeight="1">
      <c r="C36" s="141" t="s">
        <v>479</v>
      </c>
    </row>
    <row r="37" ht="18" customHeight="1"/>
    <row r="38" spans="2:3" ht="18" customHeight="1">
      <c r="B38" s="141" t="s">
        <v>65</v>
      </c>
      <c r="C38" s="141" t="s">
        <v>134</v>
      </c>
    </row>
    <row r="39" ht="18" customHeight="1">
      <c r="C39" s="141" t="s">
        <v>135</v>
      </c>
    </row>
    <row r="40" spans="2:3" ht="18" customHeight="1">
      <c r="B40" s="141" t="s">
        <v>88</v>
      </c>
      <c r="C40" s="145" t="s">
        <v>480</v>
      </c>
    </row>
    <row r="41" ht="18" customHeight="1">
      <c r="C41" s="141" t="s">
        <v>481</v>
      </c>
    </row>
    <row r="42" ht="18" customHeight="1">
      <c r="C42" s="141" t="s">
        <v>471</v>
      </c>
    </row>
    <row r="43" ht="18" customHeight="1">
      <c r="C43" s="145"/>
    </row>
    <row r="44" spans="2:3" ht="18" customHeight="1">
      <c r="B44" s="141" t="s">
        <v>86</v>
      </c>
      <c r="C44" s="141" t="s">
        <v>97</v>
      </c>
    </row>
    <row r="45" ht="18" customHeight="1"/>
  </sheetData>
  <sheetProtection password="E7D6" sheet="1"/>
  <mergeCells count="4">
    <mergeCell ref="B6:C6"/>
    <mergeCell ref="B8:C8"/>
    <mergeCell ref="B3:C3"/>
    <mergeCell ref="B4:C4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4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1" customWidth="1"/>
    <col min="2" max="2" width="17.25390625" style="141" bestFit="1" customWidth="1"/>
    <col min="3" max="3" width="70.50390625" style="141" bestFit="1" customWidth="1"/>
    <col min="4" max="16384" width="9.00390625" style="141" customWidth="1"/>
  </cols>
  <sheetData>
    <row r="2" spans="2:3" ht="18" customHeight="1">
      <c r="B2" s="181">
        <v>45240</v>
      </c>
      <c r="C2" s="181"/>
    </row>
    <row r="3" spans="2:3" ht="18" customHeight="1">
      <c r="B3" s="179" t="s">
        <v>2</v>
      </c>
      <c r="C3" s="179"/>
    </row>
    <row r="4" spans="2:3" ht="18" customHeight="1">
      <c r="B4" s="180" t="s">
        <v>89</v>
      </c>
      <c r="C4" s="180"/>
    </row>
    <row r="5" ht="18" customHeight="1">
      <c r="C5" s="143"/>
    </row>
    <row r="6" spans="2:3" ht="18" customHeight="1">
      <c r="B6" s="178" t="s">
        <v>484</v>
      </c>
      <c r="C6" s="178"/>
    </row>
    <row r="7" spans="2:3" ht="18" customHeight="1">
      <c r="B7" s="178" t="s">
        <v>470</v>
      </c>
      <c r="C7" s="178"/>
    </row>
    <row r="8" ht="18" customHeight="1"/>
    <row r="9" spans="2:3" ht="18" customHeight="1">
      <c r="B9" s="179" t="s">
        <v>136</v>
      </c>
      <c r="C9" s="179"/>
    </row>
    <row r="10" ht="18" customHeight="1"/>
    <row r="11" spans="2:3" ht="18" customHeight="1">
      <c r="B11" s="141" t="s">
        <v>72</v>
      </c>
      <c r="C11" s="141" t="s">
        <v>90</v>
      </c>
    </row>
    <row r="12" spans="2:3" ht="18" customHeight="1">
      <c r="B12" s="141" t="s">
        <v>71</v>
      </c>
      <c r="C12" s="141" t="s">
        <v>485</v>
      </c>
    </row>
    <row r="13" ht="18" customHeight="1">
      <c r="C13" s="141" t="s">
        <v>486</v>
      </c>
    </row>
    <row r="14" spans="2:3" ht="18" customHeight="1">
      <c r="B14" s="141" t="s">
        <v>73</v>
      </c>
      <c r="C14" s="141" t="s">
        <v>100</v>
      </c>
    </row>
    <row r="15" ht="18" customHeight="1">
      <c r="C15" s="141" t="s">
        <v>467</v>
      </c>
    </row>
    <row r="16" spans="2:3" ht="18" customHeight="1">
      <c r="B16" s="141" t="s">
        <v>26</v>
      </c>
      <c r="C16" s="141" t="s">
        <v>74</v>
      </c>
    </row>
    <row r="17" ht="18" customHeight="1">
      <c r="C17" s="141" t="s">
        <v>487</v>
      </c>
    </row>
    <row r="18" ht="36" customHeight="1">
      <c r="C18" s="148" t="s">
        <v>125</v>
      </c>
    </row>
    <row r="19" spans="2:3" ht="18" customHeight="1">
      <c r="B19" s="141" t="s">
        <v>27</v>
      </c>
      <c r="C19" s="141" t="s">
        <v>1</v>
      </c>
    </row>
    <row r="20" spans="2:3" ht="18" customHeight="1">
      <c r="B20" s="141" t="s">
        <v>28</v>
      </c>
      <c r="C20" s="141" t="s">
        <v>129</v>
      </c>
    </row>
    <row r="21" ht="18" customHeight="1">
      <c r="C21" s="141" t="s">
        <v>128</v>
      </c>
    </row>
    <row r="22" ht="18" customHeight="1">
      <c r="C22" s="141" t="s">
        <v>75</v>
      </c>
    </row>
    <row r="23" ht="18" customHeight="1">
      <c r="C23" s="141" t="s">
        <v>76</v>
      </c>
    </row>
    <row r="24" ht="18" customHeight="1"/>
    <row r="25" spans="2:3" ht="18" customHeight="1">
      <c r="B25" s="141" t="s">
        <v>53</v>
      </c>
      <c r="C25" s="141" t="s">
        <v>123</v>
      </c>
    </row>
    <row r="26" ht="18" customHeight="1">
      <c r="C26" s="141" t="s">
        <v>127</v>
      </c>
    </row>
    <row r="27" ht="18" customHeight="1">
      <c r="C27" s="141" t="s">
        <v>98</v>
      </c>
    </row>
    <row r="28" ht="18" customHeight="1">
      <c r="C28" s="141" t="s">
        <v>151</v>
      </c>
    </row>
    <row r="29" ht="18" customHeight="1">
      <c r="C29" s="141" t="s">
        <v>99</v>
      </c>
    </row>
    <row r="30" ht="18" customHeight="1">
      <c r="C30" s="141" t="s">
        <v>150</v>
      </c>
    </row>
    <row r="31" ht="18" customHeight="1">
      <c r="C31" s="144" t="s">
        <v>152</v>
      </c>
    </row>
    <row r="32" ht="18" customHeight="1">
      <c r="C32" s="144" t="s">
        <v>153</v>
      </c>
    </row>
    <row r="33" ht="18" customHeight="1">
      <c r="C33" s="141" t="s">
        <v>147</v>
      </c>
    </row>
    <row r="34" ht="18" customHeight="1">
      <c r="C34" s="144" t="s">
        <v>465</v>
      </c>
    </row>
    <row r="35" ht="18" customHeight="1">
      <c r="C35" s="144" t="s">
        <v>466</v>
      </c>
    </row>
    <row r="36" ht="18" customHeight="1"/>
    <row r="37" ht="18" customHeight="1">
      <c r="C37" s="141" t="s">
        <v>488</v>
      </c>
    </row>
    <row r="38" ht="18" customHeight="1"/>
    <row r="39" spans="2:3" ht="18" customHeight="1">
      <c r="B39" s="141" t="s">
        <v>65</v>
      </c>
      <c r="C39" s="141" t="s">
        <v>132</v>
      </c>
    </row>
    <row r="40" ht="18" customHeight="1">
      <c r="C40" s="141" t="s">
        <v>133</v>
      </c>
    </row>
    <row r="41" spans="2:3" ht="18" customHeight="1">
      <c r="B41" s="141" t="s">
        <v>87</v>
      </c>
      <c r="C41" s="144" t="s">
        <v>474</v>
      </c>
    </row>
    <row r="42" ht="18" customHeight="1">
      <c r="C42" s="235" t="s">
        <v>468</v>
      </c>
    </row>
    <row r="43" ht="18" customHeight="1">
      <c r="C43" s="141" t="s">
        <v>481</v>
      </c>
    </row>
    <row r="44" ht="18" customHeight="1">
      <c r="C44" s="141" t="s">
        <v>472</v>
      </c>
    </row>
    <row r="45" ht="18" customHeight="1"/>
    <row r="46" spans="2:3" ht="18" customHeight="1">
      <c r="B46" s="141" t="s">
        <v>86</v>
      </c>
      <c r="C46" s="141" t="s">
        <v>25</v>
      </c>
    </row>
    <row r="47" ht="18" customHeight="1">
      <c r="C47" s="141" t="s">
        <v>0</v>
      </c>
    </row>
  </sheetData>
  <sheetProtection password="E7D6" sheet="1"/>
  <mergeCells count="6">
    <mergeCell ref="B6:C6"/>
    <mergeCell ref="B9:C9"/>
    <mergeCell ref="B3:C3"/>
    <mergeCell ref="B2:C2"/>
    <mergeCell ref="B4:C4"/>
    <mergeCell ref="B7:C7"/>
  </mergeCells>
  <printOptions horizontalCentered="1"/>
  <pageMargins left="0.7874015748031497" right="0.7874015748031497" top="0.51" bottom="0.53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41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9.00390625" style="141" customWidth="1"/>
    <col min="2" max="2" width="17.25390625" style="141" bestFit="1" customWidth="1"/>
    <col min="3" max="3" width="71.625" style="141" bestFit="1" customWidth="1"/>
    <col min="4" max="16384" width="9.00390625" style="141" customWidth="1"/>
  </cols>
  <sheetData>
    <row r="2" spans="2:3" ht="18" customHeight="1">
      <c r="B2" s="181">
        <v>42485</v>
      </c>
      <c r="C2" s="181"/>
    </row>
    <row r="3" spans="2:3" ht="18" customHeight="1">
      <c r="B3" s="179" t="s">
        <v>2</v>
      </c>
      <c r="C3" s="179"/>
    </row>
    <row r="4" spans="2:3" ht="18" customHeight="1">
      <c r="B4" s="180" t="s">
        <v>89</v>
      </c>
      <c r="C4" s="180"/>
    </row>
    <row r="5" ht="18" customHeight="1">
      <c r="C5" s="143"/>
    </row>
    <row r="6" spans="2:3" ht="18" customHeight="1">
      <c r="B6" s="178" t="s">
        <v>104</v>
      </c>
      <c r="C6" s="178"/>
    </row>
    <row r="7" ht="18" customHeight="1"/>
    <row r="8" spans="2:3" ht="18" customHeight="1">
      <c r="B8" s="179" t="s">
        <v>136</v>
      </c>
      <c r="C8" s="179"/>
    </row>
    <row r="9" ht="18" customHeight="1"/>
    <row r="10" spans="2:3" ht="18" customHeight="1">
      <c r="B10" s="141" t="s">
        <v>105</v>
      </c>
      <c r="C10" s="141" t="s">
        <v>90</v>
      </c>
    </row>
    <row r="11" spans="2:3" ht="18" customHeight="1">
      <c r="B11" s="141" t="s">
        <v>106</v>
      </c>
      <c r="C11" s="141" t="s">
        <v>107</v>
      </c>
    </row>
    <row r="12" ht="18" customHeight="1">
      <c r="C12" s="141" t="s">
        <v>124</v>
      </c>
    </row>
    <row r="13" spans="2:3" ht="18" customHeight="1">
      <c r="B13" s="141" t="s">
        <v>108</v>
      </c>
      <c r="C13" s="141" t="s">
        <v>109</v>
      </c>
    </row>
    <row r="14" spans="2:3" ht="18" customHeight="1">
      <c r="B14" s="141" t="s">
        <v>110</v>
      </c>
      <c r="C14" s="141" t="s">
        <v>145</v>
      </c>
    </row>
    <row r="15" ht="18" customHeight="1">
      <c r="C15" s="141" t="s">
        <v>146</v>
      </c>
    </row>
    <row r="16" ht="36" customHeight="1">
      <c r="C16" s="148" t="s">
        <v>122</v>
      </c>
    </row>
    <row r="17" spans="2:3" ht="18" customHeight="1">
      <c r="B17" s="141" t="s">
        <v>111</v>
      </c>
      <c r="C17" s="141" t="s">
        <v>137</v>
      </c>
    </row>
    <row r="18" spans="2:3" ht="18" customHeight="1">
      <c r="B18" s="141" t="s">
        <v>112</v>
      </c>
      <c r="C18" s="141" t="s">
        <v>129</v>
      </c>
    </row>
    <row r="19" ht="18" customHeight="1">
      <c r="C19" s="141" t="s">
        <v>128</v>
      </c>
    </row>
    <row r="20" ht="18" customHeight="1">
      <c r="C20" s="141" t="s">
        <v>139</v>
      </c>
    </row>
    <row r="21" ht="18" customHeight="1">
      <c r="C21" s="141" t="s">
        <v>140</v>
      </c>
    </row>
    <row r="22" spans="2:3" ht="18" customHeight="1">
      <c r="B22" s="141" t="s">
        <v>113</v>
      </c>
      <c r="C22" s="141" t="s">
        <v>123</v>
      </c>
    </row>
    <row r="23" ht="18" customHeight="1">
      <c r="C23" s="141" t="s">
        <v>141</v>
      </c>
    </row>
    <row r="24" ht="18" customHeight="1">
      <c r="C24" s="141" t="s">
        <v>98</v>
      </c>
    </row>
    <row r="25" ht="18" customHeight="1">
      <c r="C25" s="141" t="s">
        <v>151</v>
      </c>
    </row>
    <row r="26" ht="18" customHeight="1">
      <c r="C26" s="141" t="s">
        <v>99</v>
      </c>
    </row>
    <row r="27" ht="18" customHeight="1">
      <c r="C27" s="141" t="s">
        <v>150</v>
      </c>
    </row>
    <row r="28" ht="18" customHeight="1">
      <c r="C28" s="144" t="s">
        <v>152</v>
      </c>
    </row>
    <row r="29" ht="18" customHeight="1">
      <c r="C29" s="144" t="s">
        <v>153</v>
      </c>
    </row>
    <row r="30" ht="18" customHeight="1">
      <c r="C30" s="141" t="s">
        <v>147</v>
      </c>
    </row>
    <row r="31" ht="18" customHeight="1">
      <c r="C31" s="144" t="s">
        <v>149</v>
      </c>
    </row>
    <row r="32" ht="18" customHeight="1">
      <c r="C32" s="144" t="s">
        <v>148</v>
      </c>
    </row>
    <row r="33" ht="18" customHeight="1"/>
    <row r="34" ht="18" customHeight="1">
      <c r="C34" s="141" t="s">
        <v>121</v>
      </c>
    </row>
    <row r="35" ht="18" customHeight="1"/>
    <row r="36" spans="2:3" ht="18" customHeight="1">
      <c r="B36" s="141" t="s">
        <v>65</v>
      </c>
      <c r="C36" s="141" t="s">
        <v>142</v>
      </c>
    </row>
    <row r="37" spans="2:3" ht="18" customHeight="1">
      <c r="B37" s="141" t="s">
        <v>114</v>
      </c>
      <c r="C37" s="147" t="s">
        <v>115</v>
      </c>
    </row>
    <row r="38" ht="18" customHeight="1">
      <c r="C38" s="141" t="s">
        <v>116</v>
      </c>
    </row>
    <row r="39" ht="18" customHeight="1"/>
    <row r="40" spans="2:3" ht="18" customHeight="1">
      <c r="B40" s="141" t="s">
        <v>117</v>
      </c>
      <c r="C40" s="141" t="s">
        <v>143</v>
      </c>
    </row>
    <row r="41" ht="18" customHeight="1">
      <c r="C41" s="141" t="s">
        <v>144</v>
      </c>
    </row>
  </sheetData>
  <sheetProtection/>
  <mergeCells count="5">
    <mergeCell ref="B6:C6"/>
    <mergeCell ref="B8:C8"/>
    <mergeCell ref="B3:C3"/>
    <mergeCell ref="B4:C4"/>
    <mergeCell ref="B2:C2"/>
  </mergeCells>
  <printOptions horizontalCentered="1"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82"/>
  <sheetViews>
    <sheetView zoomScaleSheetLayoutView="115" zoomScalePageLayoutView="0" workbookViewId="0" topLeftCell="A1">
      <pane ySplit="7" topLeftCell="A8" activePane="bottomLeft" state="frozen"/>
      <selection pane="topLeft" activeCell="R6" sqref="R6:AK56"/>
      <selection pane="bottomLeft" activeCell="D8" sqref="D8"/>
    </sheetView>
  </sheetViews>
  <sheetFormatPr defaultColWidth="9.00390625" defaultRowHeight="24.75" customHeight="1"/>
  <cols>
    <col min="1" max="3" width="4.625" style="0" customWidth="1"/>
    <col min="4" max="5" width="6.75390625" style="0" bestFit="1" customWidth="1"/>
    <col min="6" max="6" width="5.25390625" style="0" bestFit="1" customWidth="1"/>
    <col min="7" max="7" width="7.625" style="0" bestFit="1" customWidth="1"/>
    <col min="8" max="8" width="24.375" style="0" customWidth="1"/>
    <col min="9" max="9" width="18.00390625" style="0" customWidth="1"/>
    <col min="10" max="12" width="4.625" style="0" customWidth="1"/>
    <col min="13" max="14" width="6.75390625" style="0" bestFit="1" customWidth="1"/>
    <col min="15" max="15" width="5.25390625" style="0" bestFit="1" customWidth="1"/>
    <col min="16" max="16" width="7.625" style="0" bestFit="1" customWidth="1"/>
    <col min="17" max="17" width="24.375" style="0" customWidth="1"/>
    <col min="18" max="18" width="18.00390625" style="0" customWidth="1"/>
    <col min="19" max="19" width="39.875" style="0" customWidth="1"/>
    <col min="21" max="21" width="5.625" style="0" hidden="1" customWidth="1"/>
    <col min="22" max="22" width="10.125" style="0" hidden="1" customWidth="1"/>
    <col min="23" max="23" width="8.00390625" style="0" hidden="1" customWidth="1"/>
    <col min="24" max="24" width="7.50390625" style="0" hidden="1" customWidth="1"/>
    <col min="25" max="25" width="5.625" style="0" hidden="1" customWidth="1"/>
    <col min="26" max="26" width="10.125" style="0" hidden="1" customWidth="1"/>
    <col min="27" max="27" width="8.00390625" style="0" hidden="1" customWidth="1"/>
    <col min="28" max="28" width="7.50390625" style="0" hidden="1" customWidth="1"/>
    <col min="29" max="29" width="5.625" style="0" hidden="1" customWidth="1"/>
    <col min="30" max="30" width="5.25390625" style="0" hidden="1" customWidth="1"/>
  </cols>
  <sheetData>
    <row r="1" s="2" customFormat="1" ht="24.75" customHeight="1">
      <c r="AB1" s="23"/>
    </row>
    <row r="2" spans="2:28" s="2" customFormat="1" ht="24.75" customHeight="1">
      <c r="B2" s="182" t="s">
        <v>29</v>
      </c>
      <c r="C2" s="183"/>
      <c r="D2" s="183"/>
      <c r="E2" s="183"/>
      <c r="F2" s="183"/>
      <c r="G2" s="183"/>
      <c r="H2" s="183"/>
      <c r="I2" s="184"/>
      <c r="AB2" s="23"/>
    </row>
    <row r="3" s="2" customFormat="1" ht="24.75" customHeight="1"/>
    <row r="5" spans="2:18" ht="24">
      <c r="B5" s="185" t="s">
        <v>30</v>
      </c>
      <c r="C5" s="185"/>
      <c r="D5" s="185"/>
      <c r="E5" s="185"/>
      <c r="F5" s="185"/>
      <c r="G5" s="24" t="s">
        <v>44</v>
      </c>
      <c r="H5" s="22">
        <f>SUM(A8:A82)</f>
        <v>0</v>
      </c>
      <c r="I5" s="21" t="s">
        <v>49</v>
      </c>
      <c r="K5" s="185" t="s">
        <v>41</v>
      </c>
      <c r="L5" s="185"/>
      <c r="M5" s="185"/>
      <c r="N5" s="185"/>
      <c r="O5" s="185"/>
      <c r="P5" s="24" t="s">
        <v>44</v>
      </c>
      <c r="Q5" s="22">
        <f>SUM(J8:J82)</f>
        <v>0</v>
      </c>
      <c r="R5" s="21" t="s">
        <v>49</v>
      </c>
    </row>
    <row r="6" spans="21:29" ht="24.75" customHeight="1">
      <c r="U6">
        <v>1</v>
      </c>
      <c r="V6">
        <v>2</v>
      </c>
      <c r="W6">
        <v>3</v>
      </c>
      <c r="X6">
        <v>4</v>
      </c>
      <c r="Y6">
        <v>5</v>
      </c>
      <c r="Z6">
        <v>6</v>
      </c>
      <c r="AA6">
        <v>7</v>
      </c>
      <c r="AB6">
        <v>8</v>
      </c>
      <c r="AC6">
        <v>9</v>
      </c>
    </row>
    <row r="7" spans="2:29" ht="13.5">
      <c r="B7" s="100"/>
      <c r="C7" s="93"/>
      <c r="D7" s="101" t="s">
        <v>7</v>
      </c>
      <c r="E7" s="102" t="s">
        <v>8</v>
      </c>
      <c r="F7" s="102" t="s">
        <v>9</v>
      </c>
      <c r="G7" s="103" t="s">
        <v>10</v>
      </c>
      <c r="H7" s="4" t="s">
        <v>70</v>
      </c>
      <c r="I7" s="6" t="s">
        <v>11</v>
      </c>
      <c r="K7" s="100"/>
      <c r="L7" s="93"/>
      <c r="M7" s="101" t="s">
        <v>7</v>
      </c>
      <c r="N7" s="102" t="s">
        <v>8</v>
      </c>
      <c r="O7" s="102" t="s">
        <v>9</v>
      </c>
      <c r="P7" s="103" t="s">
        <v>10</v>
      </c>
      <c r="Q7" s="4" t="s">
        <v>69</v>
      </c>
      <c r="R7" s="6" t="s">
        <v>11</v>
      </c>
      <c r="U7" s="158" t="s">
        <v>351</v>
      </c>
      <c r="V7" s="149" t="s">
        <v>154</v>
      </c>
      <c r="W7" s="149" t="s">
        <v>10</v>
      </c>
      <c r="X7" s="149" t="s">
        <v>348</v>
      </c>
      <c r="Y7" s="149" t="s">
        <v>11</v>
      </c>
      <c r="Z7" s="149" t="s">
        <v>154</v>
      </c>
      <c r="AA7" s="149" t="s">
        <v>10</v>
      </c>
      <c r="AB7" s="149" t="s">
        <v>348</v>
      </c>
      <c r="AC7" s="149" t="s">
        <v>11</v>
      </c>
    </row>
    <row r="8" spans="1:29" ht="24.75" customHeight="1">
      <c r="A8" s="19">
        <f>IF(COUNTA(D8:F11)=12,1,0)</f>
        <v>0</v>
      </c>
      <c r="B8" s="186" t="s">
        <v>68</v>
      </c>
      <c r="C8" s="104">
        <v>1</v>
      </c>
      <c r="D8" s="53"/>
      <c r="E8" s="54"/>
      <c r="F8" s="105"/>
      <c r="G8" s="55"/>
      <c r="H8" s="56"/>
      <c r="I8" s="151"/>
      <c r="J8" s="19">
        <f>IF(COUNTA(M8:O11)=12,1,0)</f>
        <v>0</v>
      </c>
      <c r="K8" s="186" t="s">
        <v>68</v>
      </c>
      <c r="L8" s="104">
        <v>1</v>
      </c>
      <c r="M8" s="78"/>
      <c r="N8" s="79"/>
      <c r="O8" s="106"/>
      <c r="P8" s="80"/>
      <c r="Q8" s="81"/>
      <c r="R8" s="155"/>
      <c r="U8" s="149" t="s">
        <v>349</v>
      </c>
      <c r="V8" s="149" t="str">
        <f>D8&amp;" "&amp;E8&amp;" "&amp;F8</f>
        <v>  </v>
      </c>
      <c r="W8" s="149">
        <f>G8</f>
        <v>0</v>
      </c>
      <c r="X8" s="149">
        <f>H8</f>
        <v>0</v>
      </c>
      <c r="Y8" s="149">
        <f>I8</f>
        <v>0</v>
      </c>
      <c r="Z8" s="149" t="str">
        <f aca="true" t="shared" si="0" ref="Z8:Z71">M8&amp;" "&amp;N8&amp;" "&amp;O8</f>
        <v>  </v>
      </c>
      <c r="AA8" s="149">
        <f>P8</f>
        <v>0</v>
      </c>
      <c r="AB8" s="149">
        <f>Q8</f>
        <v>0</v>
      </c>
      <c r="AC8" s="149">
        <f>R8</f>
        <v>0</v>
      </c>
    </row>
    <row r="9" spans="1:29" ht="24.75" customHeight="1">
      <c r="A9" s="19"/>
      <c r="B9" s="187"/>
      <c r="C9" s="94">
        <v>2</v>
      </c>
      <c r="D9" s="95"/>
      <c r="E9" s="96"/>
      <c r="F9" s="97"/>
      <c r="G9" s="150"/>
      <c r="H9" s="113"/>
      <c r="I9" s="152"/>
      <c r="J9" s="19"/>
      <c r="K9" s="187"/>
      <c r="L9" s="94">
        <v>2</v>
      </c>
      <c r="M9" s="107"/>
      <c r="N9" s="108"/>
      <c r="O9" s="109"/>
      <c r="P9" s="154"/>
      <c r="Q9" s="112"/>
      <c r="R9" s="156"/>
      <c r="U9" s="149" t="s">
        <v>350</v>
      </c>
      <c r="V9" s="149" t="str">
        <f aca="true" t="shared" si="1" ref="V9:V72">D9&amp;" "&amp;E9&amp;" "&amp;F9</f>
        <v>  </v>
      </c>
      <c r="W9" s="149">
        <f aca="true" t="shared" si="2" ref="W9:W72">G9</f>
        <v>0</v>
      </c>
      <c r="X9" s="149">
        <f aca="true" t="shared" si="3" ref="X9:X72">H9</f>
        <v>0</v>
      </c>
      <c r="Y9" s="149">
        <f aca="true" t="shared" si="4" ref="Y9:Y72">I9</f>
        <v>0</v>
      </c>
      <c r="Z9" s="149" t="str">
        <f t="shared" si="0"/>
        <v>  </v>
      </c>
      <c r="AA9" s="149">
        <f aca="true" t="shared" si="5" ref="AA9:AA72">P9</f>
        <v>0</v>
      </c>
      <c r="AB9" s="149">
        <f aca="true" t="shared" si="6" ref="AB9:AB72">Q9</f>
        <v>0</v>
      </c>
      <c r="AC9" s="149">
        <f aca="true" t="shared" si="7" ref="AC9:AC72">R9</f>
        <v>0</v>
      </c>
    </row>
    <row r="10" spans="1:29" ht="24.75" customHeight="1">
      <c r="A10" s="19"/>
      <c r="B10" s="187"/>
      <c r="C10" s="94">
        <v>3</v>
      </c>
      <c r="D10" s="95"/>
      <c r="E10" s="96"/>
      <c r="F10" s="97"/>
      <c r="G10" s="150"/>
      <c r="H10" s="113"/>
      <c r="I10" s="152"/>
      <c r="J10" s="19"/>
      <c r="K10" s="187"/>
      <c r="L10" s="94">
        <v>3</v>
      </c>
      <c r="M10" s="107"/>
      <c r="N10" s="108"/>
      <c r="O10" s="109"/>
      <c r="P10" s="154"/>
      <c r="Q10" s="112"/>
      <c r="R10" s="156"/>
      <c r="U10" s="149" t="s">
        <v>352</v>
      </c>
      <c r="V10" s="149" t="str">
        <f t="shared" si="1"/>
        <v>  </v>
      </c>
      <c r="W10" s="149">
        <f t="shared" si="2"/>
        <v>0</v>
      </c>
      <c r="X10" s="149">
        <f t="shared" si="3"/>
        <v>0</v>
      </c>
      <c r="Y10" s="149">
        <f t="shared" si="4"/>
        <v>0</v>
      </c>
      <c r="Z10" s="149" t="str">
        <f t="shared" si="0"/>
        <v>  </v>
      </c>
      <c r="AA10" s="149">
        <f t="shared" si="5"/>
        <v>0</v>
      </c>
      <c r="AB10" s="149">
        <f t="shared" si="6"/>
        <v>0</v>
      </c>
      <c r="AC10" s="149">
        <f t="shared" si="7"/>
        <v>0</v>
      </c>
    </row>
    <row r="11" spans="1:29" ht="24.75" customHeight="1">
      <c r="A11" s="19"/>
      <c r="B11" s="187"/>
      <c r="C11" s="94">
        <v>4</v>
      </c>
      <c r="D11" s="95"/>
      <c r="E11" s="96"/>
      <c r="F11" s="97"/>
      <c r="G11" s="150"/>
      <c r="H11" s="113"/>
      <c r="I11" s="152"/>
      <c r="J11" s="19"/>
      <c r="K11" s="187"/>
      <c r="L11" s="94">
        <v>4</v>
      </c>
      <c r="M11" s="107"/>
      <c r="N11" s="108"/>
      <c r="O11" s="109"/>
      <c r="P11" s="154"/>
      <c r="Q11" s="112"/>
      <c r="R11" s="156"/>
      <c r="U11" s="149" t="s">
        <v>353</v>
      </c>
      <c r="V11" s="149" t="str">
        <f t="shared" si="1"/>
        <v>  </v>
      </c>
      <c r="W11" s="149">
        <f t="shared" si="2"/>
        <v>0</v>
      </c>
      <c r="X11" s="149">
        <f t="shared" si="3"/>
        <v>0</v>
      </c>
      <c r="Y11" s="149">
        <f t="shared" si="4"/>
        <v>0</v>
      </c>
      <c r="Z11" s="149" t="str">
        <f t="shared" si="0"/>
        <v>  </v>
      </c>
      <c r="AA11" s="149">
        <f t="shared" si="5"/>
        <v>0</v>
      </c>
      <c r="AB11" s="149">
        <f t="shared" si="6"/>
        <v>0</v>
      </c>
      <c r="AC11" s="149">
        <f t="shared" si="7"/>
        <v>0</v>
      </c>
    </row>
    <row r="12" spans="1:29" ht="24.75" customHeight="1">
      <c r="A12" s="19"/>
      <c r="B12" s="188"/>
      <c r="C12" s="98">
        <v>5</v>
      </c>
      <c r="D12" s="48"/>
      <c r="E12" s="49"/>
      <c r="F12" s="99"/>
      <c r="G12" s="50"/>
      <c r="H12" s="51"/>
      <c r="I12" s="153"/>
      <c r="J12" s="19"/>
      <c r="K12" s="188"/>
      <c r="L12" s="98">
        <v>5</v>
      </c>
      <c r="M12" s="73"/>
      <c r="N12" s="74"/>
      <c r="O12" s="110"/>
      <c r="P12" s="75"/>
      <c r="Q12" s="76"/>
      <c r="R12" s="157"/>
      <c r="U12" s="149" t="s">
        <v>354</v>
      </c>
      <c r="V12" s="149" t="str">
        <f t="shared" si="1"/>
        <v>  </v>
      </c>
      <c r="W12" s="149">
        <f t="shared" si="2"/>
        <v>0</v>
      </c>
      <c r="X12" s="149">
        <f t="shared" si="3"/>
        <v>0</v>
      </c>
      <c r="Y12" s="149">
        <f t="shared" si="4"/>
        <v>0</v>
      </c>
      <c r="Z12" s="149" t="str">
        <f t="shared" si="0"/>
        <v>  </v>
      </c>
      <c r="AA12" s="149">
        <f t="shared" si="5"/>
        <v>0</v>
      </c>
      <c r="AB12" s="149">
        <f t="shared" si="6"/>
        <v>0</v>
      </c>
      <c r="AC12" s="149">
        <f t="shared" si="7"/>
        <v>0</v>
      </c>
    </row>
    <row r="13" spans="1:29" ht="24.75" customHeight="1">
      <c r="A13" s="19">
        <f>IF(COUNTA(D13:F16)=12,1,0)</f>
        <v>0</v>
      </c>
      <c r="B13" s="186" t="s">
        <v>31</v>
      </c>
      <c r="C13" s="104">
        <v>1</v>
      </c>
      <c r="D13" s="53"/>
      <c r="E13" s="54"/>
      <c r="F13" s="105"/>
      <c r="G13" s="55"/>
      <c r="H13" s="56"/>
      <c r="I13" s="151"/>
      <c r="J13" s="19">
        <f>IF(COUNTA(M13:O16)=12,1,0)</f>
        <v>0</v>
      </c>
      <c r="K13" s="186" t="s">
        <v>31</v>
      </c>
      <c r="L13" s="104">
        <v>1</v>
      </c>
      <c r="M13" s="78"/>
      <c r="N13" s="79"/>
      <c r="O13" s="106"/>
      <c r="P13" s="80"/>
      <c r="Q13" s="81"/>
      <c r="R13" s="155"/>
      <c r="U13" s="149" t="s">
        <v>355</v>
      </c>
      <c r="V13" s="149" t="str">
        <f t="shared" si="1"/>
        <v>  </v>
      </c>
      <c r="W13" s="149">
        <f t="shared" si="2"/>
        <v>0</v>
      </c>
      <c r="X13" s="149">
        <f t="shared" si="3"/>
        <v>0</v>
      </c>
      <c r="Y13" s="149">
        <f t="shared" si="4"/>
        <v>0</v>
      </c>
      <c r="Z13" s="149" t="str">
        <f t="shared" si="0"/>
        <v>  </v>
      </c>
      <c r="AA13" s="149">
        <f t="shared" si="5"/>
        <v>0</v>
      </c>
      <c r="AB13" s="149">
        <f t="shared" si="6"/>
        <v>0</v>
      </c>
      <c r="AC13" s="149">
        <f t="shared" si="7"/>
        <v>0</v>
      </c>
    </row>
    <row r="14" spans="1:29" ht="24.75" customHeight="1">
      <c r="A14" s="19"/>
      <c r="B14" s="187"/>
      <c r="C14" s="94">
        <v>2</v>
      </c>
      <c r="D14" s="95"/>
      <c r="E14" s="96"/>
      <c r="F14" s="97"/>
      <c r="G14" s="150"/>
      <c r="H14" s="113"/>
      <c r="I14" s="152"/>
      <c r="J14" s="19"/>
      <c r="K14" s="187"/>
      <c r="L14" s="94">
        <v>2</v>
      </c>
      <c r="M14" s="107"/>
      <c r="N14" s="108"/>
      <c r="O14" s="109"/>
      <c r="P14" s="154"/>
      <c r="Q14" s="112"/>
      <c r="R14" s="156"/>
      <c r="U14" s="149" t="s">
        <v>356</v>
      </c>
      <c r="V14" s="149" t="str">
        <f t="shared" si="1"/>
        <v>  </v>
      </c>
      <c r="W14" s="149">
        <f t="shared" si="2"/>
        <v>0</v>
      </c>
      <c r="X14" s="149">
        <f t="shared" si="3"/>
        <v>0</v>
      </c>
      <c r="Y14" s="149">
        <f t="shared" si="4"/>
        <v>0</v>
      </c>
      <c r="Z14" s="149" t="str">
        <f t="shared" si="0"/>
        <v>  </v>
      </c>
      <c r="AA14" s="149">
        <f t="shared" si="5"/>
        <v>0</v>
      </c>
      <c r="AB14" s="149">
        <f t="shared" si="6"/>
        <v>0</v>
      </c>
      <c r="AC14" s="149">
        <f t="shared" si="7"/>
        <v>0</v>
      </c>
    </row>
    <row r="15" spans="1:29" ht="24.75" customHeight="1">
      <c r="A15" s="19"/>
      <c r="B15" s="187"/>
      <c r="C15" s="94">
        <v>3</v>
      </c>
      <c r="D15" s="95"/>
      <c r="E15" s="96"/>
      <c r="F15" s="97"/>
      <c r="G15" s="150"/>
      <c r="H15" s="113"/>
      <c r="I15" s="152"/>
      <c r="J15" s="19"/>
      <c r="K15" s="187"/>
      <c r="L15" s="94">
        <v>3</v>
      </c>
      <c r="M15" s="107"/>
      <c r="N15" s="108"/>
      <c r="O15" s="109"/>
      <c r="P15" s="154"/>
      <c r="Q15" s="112"/>
      <c r="R15" s="156"/>
      <c r="U15" s="149" t="s">
        <v>357</v>
      </c>
      <c r="V15" s="149" t="str">
        <f t="shared" si="1"/>
        <v>  </v>
      </c>
      <c r="W15" s="149">
        <f t="shared" si="2"/>
        <v>0</v>
      </c>
      <c r="X15" s="149">
        <f t="shared" si="3"/>
        <v>0</v>
      </c>
      <c r="Y15" s="149">
        <f t="shared" si="4"/>
        <v>0</v>
      </c>
      <c r="Z15" s="149" t="str">
        <f t="shared" si="0"/>
        <v>  </v>
      </c>
      <c r="AA15" s="149">
        <f t="shared" si="5"/>
        <v>0</v>
      </c>
      <c r="AB15" s="149">
        <f t="shared" si="6"/>
        <v>0</v>
      </c>
      <c r="AC15" s="149">
        <f t="shared" si="7"/>
        <v>0</v>
      </c>
    </row>
    <row r="16" spans="1:29" ht="24.75" customHeight="1">
      <c r="A16" s="19"/>
      <c r="B16" s="187"/>
      <c r="C16" s="94">
        <v>4</v>
      </c>
      <c r="D16" s="95"/>
      <c r="E16" s="96"/>
      <c r="F16" s="97"/>
      <c r="G16" s="150"/>
      <c r="H16" s="113"/>
      <c r="I16" s="152"/>
      <c r="J16" s="19"/>
      <c r="K16" s="187"/>
      <c r="L16" s="94">
        <v>4</v>
      </c>
      <c r="M16" s="107"/>
      <c r="N16" s="108"/>
      <c r="O16" s="109"/>
      <c r="P16" s="154"/>
      <c r="Q16" s="112"/>
      <c r="R16" s="156"/>
      <c r="U16" s="149" t="s">
        <v>358</v>
      </c>
      <c r="V16" s="149" t="str">
        <f t="shared" si="1"/>
        <v>  </v>
      </c>
      <c r="W16" s="149">
        <f t="shared" si="2"/>
        <v>0</v>
      </c>
      <c r="X16" s="149">
        <f t="shared" si="3"/>
        <v>0</v>
      </c>
      <c r="Y16" s="149">
        <f t="shared" si="4"/>
        <v>0</v>
      </c>
      <c r="Z16" s="149" t="str">
        <f t="shared" si="0"/>
        <v>  </v>
      </c>
      <c r="AA16" s="149">
        <f t="shared" si="5"/>
        <v>0</v>
      </c>
      <c r="AB16" s="149">
        <f t="shared" si="6"/>
        <v>0</v>
      </c>
      <c r="AC16" s="149">
        <f t="shared" si="7"/>
        <v>0</v>
      </c>
    </row>
    <row r="17" spans="1:29" ht="24.75" customHeight="1">
      <c r="A17" s="19"/>
      <c r="B17" s="188"/>
      <c r="C17" s="98">
        <v>5</v>
      </c>
      <c r="D17" s="48"/>
      <c r="E17" s="49"/>
      <c r="F17" s="99"/>
      <c r="G17" s="50"/>
      <c r="H17" s="51"/>
      <c r="I17" s="153"/>
      <c r="J17" s="19"/>
      <c r="K17" s="188"/>
      <c r="L17" s="98">
        <v>5</v>
      </c>
      <c r="M17" s="73"/>
      <c r="N17" s="74"/>
      <c r="O17" s="110"/>
      <c r="P17" s="75"/>
      <c r="Q17" s="76"/>
      <c r="R17" s="157"/>
      <c r="U17" s="149" t="s">
        <v>359</v>
      </c>
      <c r="V17" s="149" t="str">
        <f t="shared" si="1"/>
        <v>  </v>
      </c>
      <c r="W17" s="149">
        <f t="shared" si="2"/>
        <v>0</v>
      </c>
      <c r="X17" s="149">
        <f t="shared" si="3"/>
        <v>0</v>
      </c>
      <c r="Y17" s="149">
        <f t="shared" si="4"/>
        <v>0</v>
      </c>
      <c r="Z17" s="149" t="str">
        <f t="shared" si="0"/>
        <v>  </v>
      </c>
      <c r="AA17" s="149">
        <f t="shared" si="5"/>
        <v>0</v>
      </c>
      <c r="AB17" s="149">
        <f t="shared" si="6"/>
        <v>0</v>
      </c>
      <c r="AC17" s="149">
        <f t="shared" si="7"/>
        <v>0</v>
      </c>
    </row>
    <row r="18" spans="1:29" ht="24.75" customHeight="1">
      <c r="A18" s="19">
        <f>IF(COUNTA(D18:F21)=12,1,0)</f>
        <v>0</v>
      </c>
      <c r="B18" s="186" t="s">
        <v>32</v>
      </c>
      <c r="C18" s="104">
        <v>1</v>
      </c>
      <c r="D18" s="53"/>
      <c r="E18" s="54"/>
      <c r="F18" s="105"/>
      <c r="G18" s="55"/>
      <c r="H18" s="56"/>
      <c r="I18" s="151"/>
      <c r="J18" s="19">
        <f>IF(COUNTA(M18:O21)=12,1,0)</f>
        <v>0</v>
      </c>
      <c r="K18" s="186" t="s">
        <v>32</v>
      </c>
      <c r="L18" s="104">
        <v>1</v>
      </c>
      <c r="M18" s="78"/>
      <c r="N18" s="79"/>
      <c r="O18" s="106"/>
      <c r="P18" s="80"/>
      <c r="Q18" s="81"/>
      <c r="R18" s="155"/>
      <c r="U18" s="149" t="s">
        <v>360</v>
      </c>
      <c r="V18" s="149" t="str">
        <f t="shared" si="1"/>
        <v>  </v>
      </c>
      <c r="W18" s="149">
        <f t="shared" si="2"/>
        <v>0</v>
      </c>
      <c r="X18" s="149">
        <f t="shared" si="3"/>
        <v>0</v>
      </c>
      <c r="Y18" s="149">
        <f t="shared" si="4"/>
        <v>0</v>
      </c>
      <c r="Z18" s="149" t="str">
        <f t="shared" si="0"/>
        <v>  </v>
      </c>
      <c r="AA18" s="149">
        <f t="shared" si="5"/>
        <v>0</v>
      </c>
      <c r="AB18" s="149">
        <f t="shared" si="6"/>
        <v>0</v>
      </c>
      <c r="AC18" s="149">
        <f t="shared" si="7"/>
        <v>0</v>
      </c>
    </row>
    <row r="19" spans="1:29" ht="24.75" customHeight="1">
      <c r="A19" s="19"/>
      <c r="B19" s="187"/>
      <c r="C19" s="94">
        <v>2</v>
      </c>
      <c r="D19" s="95"/>
      <c r="E19" s="96"/>
      <c r="F19" s="97"/>
      <c r="G19" s="150"/>
      <c r="H19" s="113"/>
      <c r="I19" s="152"/>
      <c r="J19" s="19"/>
      <c r="K19" s="187"/>
      <c r="L19" s="94">
        <v>2</v>
      </c>
      <c r="M19" s="107"/>
      <c r="N19" s="108"/>
      <c r="O19" s="109"/>
      <c r="P19" s="154"/>
      <c r="Q19" s="112"/>
      <c r="R19" s="156"/>
      <c r="U19" s="149" t="s">
        <v>361</v>
      </c>
      <c r="V19" s="149" t="str">
        <f t="shared" si="1"/>
        <v>  </v>
      </c>
      <c r="W19" s="149">
        <f t="shared" si="2"/>
        <v>0</v>
      </c>
      <c r="X19" s="149">
        <f t="shared" si="3"/>
        <v>0</v>
      </c>
      <c r="Y19" s="149">
        <f t="shared" si="4"/>
        <v>0</v>
      </c>
      <c r="Z19" s="149" t="str">
        <f t="shared" si="0"/>
        <v>  </v>
      </c>
      <c r="AA19" s="149">
        <f t="shared" si="5"/>
        <v>0</v>
      </c>
      <c r="AB19" s="149">
        <f t="shared" si="6"/>
        <v>0</v>
      </c>
      <c r="AC19" s="149">
        <f t="shared" si="7"/>
        <v>0</v>
      </c>
    </row>
    <row r="20" spans="1:29" ht="24.75" customHeight="1">
      <c r="A20" s="19"/>
      <c r="B20" s="187"/>
      <c r="C20" s="94">
        <v>3</v>
      </c>
      <c r="D20" s="95"/>
      <c r="E20" s="96"/>
      <c r="F20" s="97"/>
      <c r="G20" s="150"/>
      <c r="H20" s="113"/>
      <c r="I20" s="152"/>
      <c r="J20" s="19"/>
      <c r="K20" s="187"/>
      <c r="L20" s="94">
        <v>3</v>
      </c>
      <c r="M20" s="107"/>
      <c r="N20" s="108"/>
      <c r="O20" s="109"/>
      <c r="P20" s="154"/>
      <c r="Q20" s="112"/>
      <c r="R20" s="156"/>
      <c r="U20" s="149" t="s">
        <v>362</v>
      </c>
      <c r="V20" s="149" t="str">
        <f t="shared" si="1"/>
        <v>  </v>
      </c>
      <c r="W20" s="149">
        <f t="shared" si="2"/>
        <v>0</v>
      </c>
      <c r="X20" s="149">
        <f t="shared" si="3"/>
        <v>0</v>
      </c>
      <c r="Y20" s="149">
        <f t="shared" si="4"/>
        <v>0</v>
      </c>
      <c r="Z20" s="149" t="str">
        <f t="shared" si="0"/>
        <v>  </v>
      </c>
      <c r="AA20" s="149">
        <f t="shared" si="5"/>
        <v>0</v>
      </c>
      <c r="AB20" s="149">
        <f t="shared" si="6"/>
        <v>0</v>
      </c>
      <c r="AC20" s="149">
        <f t="shared" si="7"/>
        <v>0</v>
      </c>
    </row>
    <row r="21" spans="1:29" ht="24.75" customHeight="1">
      <c r="A21" s="19"/>
      <c r="B21" s="187"/>
      <c r="C21" s="94">
        <v>4</v>
      </c>
      <c r="D21" s="95"/>
      <c r="E21" s="96"/>
      <c r="F21" s="97"/>
      <c r="G21" s="150"/>
      <c r="H21" s="113"/>
      <c r="I21" s="152"/>
      <c r="J21" s="19"/>
      <c r="K21" s="187"/>
      <c r="L21" s="94">
        <v>4</v>
      </c>
      <c r="M21" s="107"/>
      <c r="N21" s="108"/>
      <c r="O21" s="109"/>
      <c r="P21" s="154"/>
      <c r="Q21" s="112"/>
      <c r="R21" s="156"/>
      <c r="U21" s="149" t="s">
        <v>363</v>
      </c>
      <c r="V21" s="149" t="str">
        <f t="shared" si="1"/>
        <v>  </v>
      </c>
      <c r="W21" s="149">
        <f t="shared" si="2"/>
        <v>0</v>
      </c>
      <c r="X21" s="149">
        <f t="shared" si="3"/>
        <v>0</v>
      </c>
      <c r="Y21" s="149">
        <f t="shared" si="4"/>
        <v>0</v>
      </c>
      <c r="Z21" s="149" t="str">
        <f t="shared" si="0"/>
        <v>  </v>
      </c>
      <c r="AA21" s="149">
        <f t="shared" si="5"/>
        <v>0</v>
      </c>
      <c r="AB21" s="149">
        <f t="shared" si="6"/>
        <v>0</v>
      </c>
      <c r="AC21" s="149">
        <f t="shared" si="7"/>
        <v>0</v>
      </c>
    </row>
    <row r="22" spans="1:29" ht="24.75" customHeight="1">
      <c r="A22" s="19"/>
      <c r="B22" s="188"/>
      <c r="C22" s="98">
        <v>5</v>
      </c>
      <c r="D22" s="48"/>
      <c r="E22" s="49"/>
      <c r="F22" s="99"/>
      <c r="G22" s="50"/>
      <c r="H22" s="51"/>
      <c r="I22" s="153"/>
      <c r="J22" s="19"/>
      <c r="K22" s="188"/>
      <c r="L22" s="98">
        <v>5</v>
      </c>
      <c r="M22" s="73"/>
      <c r="N22" s="74"/>
      <c r="O22" s="110"/>
      <c r="P22" s="75"/>
      <c r="Q22" s="76"/>
      <c r="R22" s="157"/>
      <c r="U22" s="149" t="s">
        <v>364</v>
      </c>
      <c r="V22" s="149" t="str">
        <f t="shared" si="1"/>
        <v>  </v>
      </c>
      <c r="W22" s="149">
        <f t="shared" si="2"/>
        <v>0</v>
      </c>
      <c r="X22" s="149">
        <f t="shared" si="3"/>
        <v>0</v>
      </c>
      <c r="Y22" s="149">
        <f t="shared" si="4"/>
        <v>0</v>
      </c>
      <c r="Z22" s="149" t="str">
        <f t="shared" si="0"/>
        <v>  </v>
      </c>
      <c r="AA22" s="149">
        <f t="shared" si="5"/>
        <v>0</v>
      </c>
      <c r="AB22" s="149">
        <f t="shared" si="6"/>
        <v>0</v>
      </c>
      <c r="AC22" s="149">
        <f t="shared" si="7"/>
        <v>0</v>
      </c>
    </row>
    <row r="23" spans="1:29" ht="24.75" customHeight="1">
      <c r="A23" s="19">
        <f>IF(COUNTA(D23:F26)=12,1,0)</f>
        <v>0</v>
      </c>
      <c r="B23" s="186" t="s">
        <v>33</v>
      </c>
      <c r="C23" s="104">
        <v>1</v>
      </c>
      <c r="D23" s="53"/>
      <c r="E23" s="54"/>
      <c r="F23" s="105"/>
      <c r="G23" s="55"/>
      <c r="H23" s="56"/>
      <c r="I23" s="151"/>
      <c r="J23" s="19">
        <f>IF(COUNTA(M23:O26)=12,1,0)</f>
        <v>0</v>
      </c>
      <c r="K23" s="186" t="s">
        <v>33</v>
      </c>
      <c r="L23" s="104">
        <v>1</v>
      </c>
      <c r="M23" s="78"/>
      <c r="N23" s="79"/>
      <c r="O23" s="106"/>
      <c r="P23" s="80"/>
      <c r="Q23" s="81"/>
      <c r="R23" s="155"/>
      <c r="U23" s="149" t="s">
        <v>365</v>
      </c>
      <c r="V23" s="149" t="str">
        <f t="shared" si="1"/>
        <v>  </v>
      </c>
      <c r="W23" s="149">
        <f t="shared" si="2"/>
        <v>0</v>
      </c>
      <c r="X23" s="149">
        <f t="shared" si="3"/>
        <v>0</v>
      </c>
      <c r="Y23" s="149">
        <f t="shared" si="4"/>
        <v>0</v>
      </c>
      <c r="Z23" s="149" t="str">
        <f t="shared" si="0"/>
        <v>  </v>
      </c>
      <c r="AA23" s="149">
        <f t="shared" si="5"/>
        <v>0</v>
      </c>
      <c r="AB23" s="149">
        <f t="shared" si="6"/>
        <v>0</v>
      </c>
      <c r="AC23" s="149">
        <f t="shared" si="7"/>
        <v>0</v>
      </c>
    </row>
    <row r="24" spans="1:29" ht="24.75" customHeight="1">
      <c r="A24" s="19"/>
      <c r="B24" s="187"/>
      <c r="C24" s="94">
        <v>2</v>
      </c>
      <c r="D24" s="95"/>
      <c r="E24" s="96"/>
      <c r="F24" s="97"/>
      <c r="G24" s="150"/>
      <c r="H24" s="113"/>
      <c r="I24" s="152"/>
      <c r="J24" s="19"/>
      <c r="K24" s="187"/>
      <c r="L24" s="94">
        <v>2</v>
      </c>
      <c r="M24" s="107"/>
      <c r="N24" s="108"/>
      <c r="O24" s="109"/>
      <c r="P24" s="154"/>
      <c r="Q24" s="112"/>
      <c r="R24" s="156"/>
      <c r="U24" s="149" t="s">
        <v>366</v>
      </c>
      <c r="V24" s="149" t="str">
        <f t="shared" si="1"/>
        <v>  </v>
      </c>
      <c r="W24" s="149">
        <f t="shared" si="2"/>
        <v>0</v>
      </c>
      <c r="X24" s="149">
        <f t="shared" si="3"/>
        <v>0</v>
      </c>
      <c r="Y24" s="149">
        <f t="shared" si="4"/>
        <v>0</v>
      </c>
      <c r="Z24" s="149" t="str">
        <f t="shared" si="0"/>
        <v>  </v>
      </c>
      <c r="AA24" s="149">
        <f t="shared" si="5"/>
        <v>0</v>
      </c>
      <c r="AB24" s="149">
        <f t="shared" si="6"/>
        <v>0</v>
      </c>
      <c r="AC24" s="149">
        <f t="shared" si="7"/>
        <v>0</v>
      </c>
    </row>
    <row r="25" spans="1:29" ht="24.75" customHeight="1">
      <c r="A25" s="19"/>
      <c r="B25" s="187"/>
      <c r="C25" s="94">
        <v>3</v>
      </c>
      <c r="D25" s="95"/>
      <c r="E25" s="96"/>
      <c r="F25" s="97"/>
      <c r="G25" s="150"/>
      <c r="H25" s="113"/>
      <c r="I25" s="152"/>
      <c r="J25" s="19"/>
      <c r="K25" s="187"/>
      <c r="L25" s="94">
        <v>3</v>
      </c>
      <c r="M25" s="107"/>
      <c r="N25" s="108"/>
      <c r="O25" s="109"/>
      <c r="P25" s="154"/>
      <c r="Q25" s="112"/>
      <c r="R25" s="156"/>
      <c r="U25" s="149" t="s">
        <v>367</v>
      </c>
      <c r="V25" s="149" t="str">
        <f t="shared" si="1"/>
        <v>  </v>
      </c>
      <c r="W25" s="149">
        <f t="shared" si="2"/>
        <v>0</v>
      </c>
      <c r="X25" s="149">
        <f t="shared" si="3"/>
        <v>0</v>
      </c>
      <c r="Y25" s="149">
        <f t="shared" si="4"/>
        <v>0</v>
      </c>
      <c r="Z25" s="149" t="str">
        <f t="shared" si="0"/>
        <v>  </v>
      </c>
      <c r="AA25" s="149">
        <f t="shared" si="5"/>
        <v>0</v>
      </c>
      <c r="AB25" s="149">
        <f t="shared" si="6"/>
        <v>0</v>
      </c>
      <c r="AC25" s="149">
        <f t="shared" si="7"/>
        <v>0</v>
      </c>
    </row>
    <row r="26" spans="1:29" ht="24.75" customHeight="1">
      <c r="A26" s="19"/>
      <c r="B26" s="187"/>
      <c r="C26" s="94">
        <v>4</v>
      </c>
      <c r="D26" s="95"/>
      <c r="E26" s="96"/>
      <c r="F26" s="97"/>
      <c r="G26" s="150"/>
      <c r="H26" s="113"/>
      <c r="I26" s="152"/>
      <c r="J26" s="19"/>
      <c r="K26" s="187"/>
      <c r="L26" s="94">
        <v>4</v>
      </c>
      <c r="M26" s="107"/>
      <c r="N26" s="108"/>
      <c r="O26" s="109"/>
      <c r="P26" s="154"/>
      <c r="Q26" s="112"/>
      <c r="R26" s="156"/>
      <c r="U26" s="149" t="s">
        <v>368</v>
      </c>
      <c r="V26" s="149" t="str">
        <f t="shared" si="1"/>
        <v>  </v>
      </c>
      <c r="W26" s="149">
        <f t="shared" si="2"/>
        <v>0</v>
      </c>
      <c r="X26" s="149">
        <f t="shared" si="3"/>
        <v>0</v>
      </c>
      <c r="Y26" s="149">
        <f t="shared" si="4"/>
        <v>0</v>
      </c>
      <c r="Z26" s="149" t="str">
        <f t="shared" si="0"/>
        <v>  </v>
      </c>
      <c r="AA26" s="149">
        <f t="shared" si="5"/>
        <v>0</v>
      </c>
      <c r="AB26" s="149">
        <f t="shared" si="6"/>
        <v>0</v>
      </c>
      <c r="AC26" s="149">
        <f t="shared" si="7"/>
        <v>0</v>
      </c>
    </row>
    <row r="27" spans="1:29" ht="24.75" customHeight="1">
      <c r="A27" s="19"/>
      <c r="B27" s="188"/>
      <c r="C27" s="98">
        <v>5</v>
      </c>
      <c r="D27" s="48"/>
      <c r="E27" s="49"/>
      <c r="F27" s="99"/>
      <c r="G27" s="50"/>
      <c r="H27" s="51"/>
      <c r="I27" s="153"/>
      <c r="J27" s="19"/>
      <c r="K27" s="188"/>
      <c r="L27" s="98">
        <v>5</v>
      </c>
      <c r="M27" s="73"/>
      <c r="N27" s="74"/>
      <c r="O27" s="110"/>
      <c r="P27" s="75"/>
      <c r="Q27" s="76"/>
      <c r="R27" s="157"/>
      <c r="U27" s="149" t="s">
        <v>369</v>
      </c>
      <c r="V27" s="149" t="str">
        <f t="shared" si="1"/>
        <v>  </v>
      </c>
      <c r="W27" s="149">
        <f t="shared" si="2"/>
        <v>0</v>
      </c>
      <c r="X27" s="149">
        <f t="shared" si="3"/>
        <v>0</v>
      </c>
      <c r="Y27" s="149">
        <f t="shared" si="4"/>
        <v>0</v>
      </c>
      <c r="Z27" s="149" t="str">
        <f t="shared" si="0"/>
        <v>  </v>
      </c>
      <c r="AA27" s="149">
        <f t="shared" si="5"/>
        <v>0</v>
      </c>
      <c r="AB27" s="149">
        <f t="shared" si="6"/>
        <v>0</v>
      </c>
      <c r="AC27" s="149">
        <f t="shared" si="7"/>
        <v>0</v>
      </c>
    </row>
    <row r="28" spans="1:29" ht="24.75" customHeight="1">
      <c r="A28" s="19">
        <f>IF(COUNTA(D28:F31)=12,1,0)</f>
        <v>0</v>
      </c>
      <c r="B28" s="186" t="s">
        <v>34</v>
      </c>
      <c r="C28" s="104">
        <v>1</v>
      </c>
      <c r="D28" s="53"/>
      <c r="E28" s="54"/>
      <c r="F28" s="105"/>
      <c r="G28" s="55"/>
      <c r="H28" s="56"/>
      <c r="I28" s="151"/>
      <c r="J28" s="19">
        <f>IF(COUNTA(M28:O31)=12,1,0)</f>
        <v>0</v>
      </c>
      <c r="K28" s="186" t="s">
        <v>34</v>
      </c>
      <c r="L28" s="104">
        <v>1</v>
      </c>
      <c r="M28" s="78"/>
      <c r="N28" s="79"/>
      <c r="O28" s="106"/>
      <c r="P28" s="80"/>
      <c r="Q28" s="81"/>
      <c r="R28" s="155"/>
      <c r="U28" s="149" t="s">
        <v>370</v>
      </c>
      <c r="V28" s="149" t="str">
        <f t="shared" si="1"/>
        <v>  </v>
      </c>
      <c r="W28" s="149">
        <f t="shared" si="2"/>
        <v>0</v>
      </c>
      <c r="X28" s="149">
        <f t="shared" si="3"/>
        <v>0</v>
      </c>
      <c r="Y28" s="149">
        <f t="shared" si="4"/>
        <v>0</v>
      </c>
      <c r="Z28" s="149" t="str">
        <f t="shared" si="0"/>
        <v>  </v>
      </c>
      <c r="AA28" s="149">
        <f t="shared" si="5"/>
        <v>0</v>
      </c>
      <c r="AB28" s="149">
        <f t="shared" si="6"/>
        <v>0</v>
      </c>
      <c r="AC28" s="149">
        <f t="shared" si="7"/>
        <v>0</v>
      </c>
    </row>
    <row r="29" spans="1:29" ht="24.75" customHeight="1">
      <c r="A29" s="19"/>
      <c r="B29" s="187"/>
      <c r="C29" s="94">
        <v>2</v>
      </c>
      <c r="D29" s="95"/>
      <c r="E29" s="96"/>
      <c r="F29" s="97"/>
      <c r="G29" s="150"/>
      <c r="H29" s="113"/>
      <c r="I29" s="152"/>
      <c r="J29" s="19"/>
      <c r="K29" s="187"/>
      <c r="L29" s="94">
        <v>2</v>
      </c>
      <c r="M29" s="107"/>
      <c r="N29" s="108"/>
      <c r="O29" s="109"/>
      <c r="P29" s="154"/>
      <c r="Q29" s="112"/>
      <c r="R29" s="156"/>
      <c r="U29" s="149" t="s">
        <v>371</v>
      </c>
      <c r="V29" s="149" t="str">
        <f t="shared" si="1"/>
        <v>  </v>
      </c>
      <c r="W29" s="149">
        <f t="shared" si="2"/>
        <v>0</v>
      </c>
      <c r="X29" s="149">
        <f t="shared" si="3"/>
        <v>0</v>
      </c>
      <c r="Y29" s="149">
        <f t="shared" si="4"/>
        <v>0</v>
      </c>
      <c r="Z29" s="149" t="str">
        <f t="shared" si="0"/>
        <v>  </v>
      </c>
      <c r="AA29" s="149">
        <f t="shared" si="5"/>
        <v>0</v>
      </c>
      <c r="AB29" s="149">
        <f t="shared" si="6"/>
        <v>0</v>
      </c>
      <c r="AC29" s="149">
        <f t="shared" si="7"/>
        <v>0</v>
      </c>
    </row>
    <row r="30" spans="1:29" ht="24.75" customHeight="1">
      <c r="A30" s="19"/>
      <c r="B30" s="187"/>
      <c r="C30" s="94">
        <v>3</v>
      </c>
      <c r="D30" s="95"/>
      <c r="E30" s="96"/>
      <c r="F30" s="97"/>
      <c r="G30" s="150"/>
      <c r="H30" s="113"/>
      <c r="I30" s="152"/>
      <c r="J30" s="19"/>
      <c r="K30" s="187"/>
      <c r="L30" s="94">
        <v>3</v>
      </c>
      <c r="M30" s="107"/>
      <c r="N30" s="108"/>
      <c r="O30" s="109"/>
      <c r="P30" s="154"/>
      <c r="Q30" s="112"/>
      <c r="R30" s="156"/>
      <c r="U30" s="149" t="s">
        <v>372</v>
      </c>
      <c r="V30" s="149" t="str">
        <f t="shared" si="1"/>
        <v>  </v>
      </c>
      <c r="W30" s="149">
        <f t="shared" si="2"/>
        <v>0</v>
      </c>
      <c r="X30" s="149">
        <f t="shared" si="3"/>
        <v>0</v>
      </c>
      <c r="Y30" s="149">
        <f t="shared" si="4"/>
        <v>0</v>
      </c>
      <c r="Z30" s="149" t="str">
        <f t="shared" si="0"/>
        <v>  </v>
      </c>
      <c r="AA30" s="149">
        <f t="shared" si="5"/>
        <v>0</v>
      </c>
      <c r="AB30" s="149">
        <f t="shared" si="6"/>
        <v>0</v>
      </c>
      <c r="AC30" s="149">
        <f t="shared" si="7"/>
        <v>0</v>
      </c>
    </row>
    <row r="31" spans="1:29" ht="24.75" customHeight="1">
      <c r="A31" s="19"/>
      <c r="B31" s="187"/>
      <c r="C31" s="94">
        <v>4</v>
      </c>
      <c r="D31" s="95"/>
      <c r="E31" s="96"/>
      <c r="F31" s="97"/>
      <c r="G31" s="150"/>
      <c r="H31" s="113"/>
      <c r="I31" s="152"/>
      <c r="J31" s="19"/>
      <c r="K31" s="187"/>
      <c r="L31" s="94">
        <v>4</v>
      </c>
      <c r="M31" s="107"/>
      <c r="N31" s="108"/>
      <c r="O31" s="109"/>
      <c r="P31" s="154"/>
      <c r="Q31" s="112"/>
      <c r="R31" s="156"/>
      <c r="U31" s="149" t="s">
        <v>373</v>
      </c>
      <c r="V31" s="149" t="str">
        <f t="shared" si="1"/>
        <v>  </v>
      </c>
      <c r="W31" s="149">
        <f t="shared" si="2"/>
        <v>0</v>
      </c>
      <c r="X31" s="149">
        <f t="shared" si="3"/>
        <v>0</v>
      </c>
      <c r="Y31" s="149">
        <f t="shared" si="4"/>
        <v>0</v>
      </c>
      <c r="Z31" s="149" t="str">
        <f t="shared" si="0"/>
        <v>  </v>
      </c>
      <c r="AA31" s="149">
        <f t="shared" si="5"/>
        <v>0</v>
      </c>
      <c r="AB31" s="149">
        <f t="shared" si="6"/>
        <v>0</v>
      </c>
      <c r="AC31" s="149">
        <f t="shared" si="7"/>
        <v>0</v>
      </c>
    </row>
    <row r="32" spans="1:29" ht="24.75" customHeight="1">
      <c r="A32" s="19"/>
      <c r="B32" s="188"/>
      <c r="C32" s="98">
        <v>5</v>
      </c>
      <c r="D32" s="48"/>
      <c r="E32" s="49"/>
      <c r="F32" s="99"/>
      <c r="G32" s="50"/>
      <c r="H32" s="51"/>
      <c r="I32" s="153"/>
      <c r="J32" s="19"/>
      <c r="K32" s="188"/>
      <c r="L32" s="98">
        <v>5</v>
      </c>
      <c r="M32" s="73"/>
      <c r="N32" s="74"/>
      <c r="O32" s="110"/>
      <c r="P32" s="75"/>
      <c r="Q32" s="76"/>
      <c r="R32" s="157"/>
      <c r="U32" s="149" t="s">
        <v>374</v>
      </c>
      <c r="V32" s="149" t="str">
        <f t="shared" si="1"/>
        <v>  </v>
      </c>
      <c r="W32" s="149">
        <f t="shared" si="2"/>
        <v>0</v>
      </c>
      <c r="X32" s="149">
        <f t="shared" si="3"/>
        <v>0</v>
      </c>
      <c r="Y32" s="149">
        <f t="shared" si="4"/>
        <v>0</v>
      </c>
      <c r="Z32" s="149" t="str">
        <f t="shared" si="0"/>
        <v>  </v>
      </c>
      <c r="AA32" s="149">
        <f t="shared" si="5"/>
        <v>0</v>
      </c>
      <c r="AB32" s="149">
        <f t="shared" si="6"/>
        <v>0</v>
      </c>
      <c r="AC32" s="149">
        <f t="shared" si="7"/>
        <v>0</v>
      </c>
    </row>
    <row r="33" spans="1:29" ht="24.75" customHeight="1">
      <c r="A33" s="19">
        <f>IF(COUNTA(D33:F36)=12,1,0)</f>
        <v>0</v>
      </c>
      <c r="B33" s="186" t="s">
        <v>35</v>
      </c>
      <c r="C33" s="104">
        <v>1</v>
      </c>
      <c r="D33" s="53"/>
      <c r="E33" s="54"/>
      <c r="F33" s="105"/>
      <c r="G33" s="55"/>
      <c r="H33" s="56"/>
      <c r="I33" s="151"/>
      <c r="J33" s="19">
        <f>IF(COUNTA(M33:O36)=12,1,0)</f>
        <v>0</v>
      </c>
      <c r="K33" s="186" t="s">
        <v>35</v>
      </c>
      <c r="L33" s="104">
        <v>1</v>
      </c>
      <c r="M33" s="78"/>
      <c r="N33" s="79"/>
      <c r="O33" s="106"/>
      <c r="P33" s="80"/>
      <c r="Q33" s="81"/>
      <c r="R33" s="155"/>
      <c r="U33" s="149" t="s">
        <v>375</v>
      </c>
      <c r="V33" s="149" t="str">
        <f t="shared" si="1"/>
        <v>  </v>
      </c>
      <c r="W33" s="149">
        <f t="shared" si="2"/>
        <v>0</v>
      </c>
      <c r="X33" s="149">
        <f t="shared" si="3"/>
        <v>0</v>
      </c>
      <c r="Y33" s="149">
        <f t="shared" si="4"/>
        <v>0</v>
      </c>
      <c r="Z33" s="149" t="str">
        <f t="shared" si="0"/>
        <v>  </v>
      </c>
      <c r="AA33" s="149">
        <f t="shared" si="5"/>
        <v>0</v>
      </c>
      <c r="AB33" s="149">
        <f t="shared" si="6"/>
        <v>0</v>
      </c>
      <c r="AC33" s="149">
        <f t="shared" si="7"/>
        <v>0</v>
      </c>
    </row>
    <row r="34" spans="1:29" ht="24.75" customHeight="1">
      <c r="A34" s="19"/>
      <c r="B34" s="187"/>
      <c r="C34" s="94">
        <v>2</v>
      </c>
      <c r="D34" s="95"/>
      <c r="E34" s="96"/>
      <c r="F34" s="97"/>
      <c r="G34" s="150"/>
      <c r="H34" s="113"/>
      <c r="I34" s="152"/>
      <c r="J34" s="19"/>
      <c r="K34" s="187"/>
      <c r="L34" s="94">
        <v>2</v>
      </c>
      <c r="M34" s="107"/>
      <c r="N34" s="108"/>
      <c r="O34" s="109"/>
      <c r="P34" s="154"/>
      <c r="Q34" s="112"/>
      <c r="R34" s="156"/>
      <c r="U34" s="149" t="s">
        <v>376</v>
      </c>
      <c r="V34" s="149" t="str">
        <f t="shared" si="1"/>
        <v>  </v>
      </c>
      <c r="W34" s="149">
        <f t="shared" si="2"/>
        <v>0</v>
      </c>
      <c r="X34" s="149">
        <f t="shared" si="3"/>
        <v>0</v>
      </c>
      <c r="Y34" s="149">
        <f t="shared" si="4"/>
        <v>0</v>
      </c>
      <c r="Z34" s="149" t="str">
        <f t="shared" si="0"/>
        <v>  </v>
      </c>
      <c r="AA34" s="149">
        <f t="shared" si="5"/>
        <v>0</v>
      </c>
      <c r="AB34" s="149">
        <f t="shared" si="6"/>
        <v>0</v>
      </c>
      <c r="AC34" s="149">
        <f t="shared" si="7"/>
        <v>0</v>
      </c>
    </row>
    <row r="35" spans="1:29" ht="24.75" customHeight="1">
      <c r="A35" s="19"/>
      <c r="B35" s="187"/>
      <c r="C35" s="94">
        <v>3</v>
      </c>
      <c r="D35" s="95"/>
      <c r="E35" s="96"/>
      <c r="F35" s="97"/>
      <c r="G35" s="150"/>
      <c r="H35" s="113"/>
      <c r="I35" s="152"/>
      <c r="J35" s="19"/>
      <c r="K35" s="187"/>
      <c r="L35" s="94">
        <v>3</v>
      </c>
      <c r="M35" s="107"/>
      <c r="N35" s="108"/>
      <c r="O35" s="109"/>
      <c r="P35" s="154"/>
      <c r="Q35" s="112"/>
      <c r="R35" s="156"/>
      <c r="U35" s="149" t="s">
        <v>377</v>
      </c>
      <c r="V35" s="149" t="str">
        <f t="shared" si="1"/>
        <v>  </v>
      </c>
      <c r="W35" s="149">
        <f t="shared" si="2"/>
        <v>0</v>
      </c>
      <c r="X35" s="149">
        <f t="shared" si="3"/>
        <v>0</v>
      </c>
      <c r="Y35" s="149">
        <f t="shared" si="4"/>
        <v>0</v>
      </c>
      <c r="Z35" s="149" t="str">
        <f t="shared" si="0"/>
        <v>  </v>
      </c>
      <c r="AA35" s="149">
        <f t="shared" si="5"/>
        <v>0</v>
      </c>
      <c r="AB35" s="149">
        <f t="shared" si="6"/>
        <v>0</v>
      </c>
      <c r="AC35" s="149">
        <f t="shared" si="7"/>
        <v>0</v>
      </c>
    </row>
    <row r="36" spans="1:29" ht="24.75" customHeight="1">
      <c r="A36" s="19"/>
      <c r="B36" s="187"/>
      <c r="C36" s="94">
        <v>4</v>
      </c>
      <c r="D36" s="95"/>
      <c r="E36" s="96"/>
      <c r="F36" s="97"/>
      <c r="G36" s="150"/>
      <c r="H36" s="113"/>
      <c r="I36" s="152"/>
      <c r="J36" s="19"/>
      <c r="K36" s="187"/>
      <c r="L36" s="94">
        <v>4</v>
      </c>
      <c r="M36" s="107"/>
      <c r="N36" s="108"/>
      <c r="O36" s="109"/>
      <c r="P36" s="154"/>
      <c r="Q36" s="112"/>
      <c r="R36" s="156"/>
      <c r="U36" s="149" t="s">
        <v>378</v>
      </c>
      <c r="V36" s="149" t="str">
        <f t="shared" si="1"/>
        <v>  </v>
      </c>
      <c r="W36" s="149">
        <f t="shared" si="2"/>
        <v>0</v>
      </c>
      <c r="X36" s="149">
        <f t="shared" si="3"/>
        <v>0</v>
      </c>
      <c r="Y36" s="149">
        <f t="shared" si="4"/>
        <v>0</v>
      </c>
      <c r="Z36" s="149" t="str">
        <f t="shared" si="0"/>
        <v>  </v>
      </c>
      <c r="AA36" s="149">
        <f t="shared" si="5"/>
        <v>0</v>
      </c>
      <c r="AB36" s="149">
        <f t="shared" si="6"/>
        <v>0</v>
      </c>
      <c r="AC36" s="149">
        <f t="shared" si="7"/>
        <v>0</v>
      </c>
    </row>
    <row r="37" spans="1:29" ht="24.75" customHeight="1">
      <c r="A37" s="19"/>
      <c r="B37" s="188"/>
      <c r="C37" s="98">
        <v>5</v>
      </c>
      <c r="D37" s="48"/>
      <c r="E37" s="49"/>
      <c r="F37" s="99"/>
      <c r="G37" s="50"/>
      <c r="H37" s="51"/>
      <c r="I37" s="153"/>
      <c r="J37" s="19"/>
      <c r="K37" s="188"/>
      <c r="L37" s="98">
        <v>5</v>
      </c>
      <c r="M37" s="73"/>
      <c r="N37" s="74"/>
      <c r="O37" s="110"/>
      <c r="P37" s="75"/>
      <c r="Q37" s="76"/>
      <c r="R37" s="157"/>
      <c r="U37" s="149" t="s">
        <v>379</v>
      </c>
      <c r="V37" s="149" t="str">
        <f t="shared" si="1"/>
        <v>  </v>
      </c>
      <c r="W37" s="149">
        <f t="shared" si="2"/>
        <v>0</v>
      </c>
      <c r="X37" s="149">
        <f t="shared" si="3"/>
        <v>0</v>
      </c>
      <c r="Y37" s="149">
        <f t="shared" si="4"/>
        <v>0</v>
      </c>
      <c r="Z37" s="149" t="str">
        <f t="shared" si="0"/>
        <v>  </v>
      </c>
      <c r="AA37" s="149">
        <f t="shared" si="5"/>
        <v>0</v>
      </c>
      <c r="AB37" s="149">
        <f t="shared" si="6"/>
        <v>0</v>
      </c>
      <c r="AC37" s="149">
        <f t="shared" si="7"/>
        <v>0</v>
      </c>
    </row>
    <row r="38" spans="1:29" ht="24.75" customHeight="1">
      <c r="A38" s="19">
        <f>IF(COUNTA(D38:F41)=12,1,0)</f>
        <v>0</v>
      </c>
      <c r="B38" s="186" t="s">
        <v>36</v>
      </c>
      <c r="C38" s="104">
        <v>1</v>
      </c>
      <c r="D38" s="53"/>
      <c r="E38" s="54"/>
      <c r="F38" s="105"/>
      <c r="G38" s="55"/>
      <c r="H38" s="56"/>
      <c r="I38" s="151"/>
      <c r="J38" s="19">
        <f>IF(COUNTA(M38:O41)=12,1,0)</f>
        <v>0</v>
      </c>
      <c r="K38" s="186" t="s">
        <v>36</v>
      </c>
      <c r="L38" s="104">
        <v>1</v>
      </c>
      <c r="M38" s="78"/>
      <c r="N38" s="79"/>
      <c r="O38" s="106"/>
      <c r="P38" s="80"/>
      <c r="Q38" s="81"/>
      <c r="R38" s="155"/>
      <c r="U38" s="149" t="s">
        <v>380</v>
      </c>
      <c r="V38" s="149" t="str">
        <f t="shared" si="1"/>
        <v>  </v>
      </c>
      <c r="W38" s="149">
        <f t="shared" si="2"/>
        <v>0</v>
      </c>
      <c r="X38" s="149">
        <f t="shared" si="3"/>
        <v>0</v>
      </c>
      <c r="Y38" s="149">
        <f t="shared" si="4"/>
        <v>0</v>
      </c>
      <c r="Z38" s="149" t="str">
        <f t="shared" si="0"/>
        <v>  </v>
      </c>
      <c r="AA38" s="149">
        <f t="shared" si="5"/>
        <v>0</v>
      </c>
      <c r="AB38" s="149">
        <f t="shared" si="6"/>
        <v>0</v>
      </c>
      <c r="AC38" s="149">
        <f t="shared" si="7"/>
        <v>0</v>
      </c>
    </row>
    <row r="39" spans="1:29" ht="24.75" customHeight="1">
      <c r="A39" s="19"/>
      <c r="B39" s="187"/>
      <c r="C39" s="94">
        <v>2</v>
      </c>
      <c r="D39" s="95"/>
      <c r="E39" s="96"/>
      <c r="F39" s="97"/>
      <c r="G39" s="150"/>
      <c r="H39" s="113"/>
      <c r="I39" s="152"/>
      <c r="J39" s="19"/>
      <c r="K39" s="187"/>
      <c r="L39" s="94">
        <v>2</v>
      </c>
      <c r="M39" s="107"/>
      <c r="N39" s="108"/>
      <c r="O39" s="109"/>
      <c r="P39" s="154"/>
      <c r="Q39" s="112"/>
      <c r="R39" s="156"/>
      <c r="U39" s="149" t="s">
        <v>381</v>
      </c>
      <c r="V39" s="149" t="str">
        <f t="shared" si="1"/>
        <v>  </v>
      </c>
      <c r="W39" s="149">
        <f t="shared" si="2"/>
        <v>0</v>
      </c>
      <c r="X39" s="149">
        <f t="shared" si="3"/>
        <v>0</v>
      </c>
      <c r="Y39" s="149">
        <f t="shared" si="4"/>
        <v>0</v>
      </c>
      <c r="Z39" s="149" t="str">
        <f t="shared" si="0"/>
        <v>  </v>
      </c>
      <c r="AA39" s="149">
        <f t="shared" si="5"/>
        <v>0</v>
      </c>
      <c r="AB39" s="149">
        <f t="shared" si="6"/>
        <v>0</v>
      </c>
      <c r="AC39" s="149">
        <f t="shared" si="7"/>
        <v>0</v>
      </c>
    </row>
    <row r="40" spans="1:29" ht="24.75" customHeight="1">
      <c r="A40" s="19"/>
      <c r="B40" s="187"/>
      <c r="C40" s="94">
        <v>3</v>
      </c>
      <c r="D40" s="95"/>
      <c r="E40" s="96"/>
      <c r="F40" s="97"/>
      <c r="G40" s="150"/>
      <c r="H40" s="113"/>
      <c r="I40" s="152"/>
      <c r="J40" s="19"/>
      <c r="K40" s="187"/>
      <c r="L40" s="94">
        <v>3</v>
      </c>
      <c r="M40" s="107"/>
      <c r="N40" s="108"/>
      <c r="O40" s="109"/>
      <c r="P40" s="154"/>
      <c r="Q40" s="112"/>
      <c r="R40" s="156"/>
      <c r="U40" s="149" t="s">
        <v>382</v>
      </c>
      <c r="V40" s="149" t="str">
        <f t="shared" si="1"/>
        <v>  </v>
      </c>
      <c r="W40" s="149">
        <f t="shared" si="2"/>
        <v>0</v>
      </c>
      <c r="X40" s="149">
        <f t="shared" si="3"/>
        <v>0</v>
      </c>
      <c r="Y40" s="149">
        <f t="shared" si="4"/>
        <v>0</v>
      </c>
      <c r="Z40" s="149" t="str">
        <f t="shared" si="0"/>
        <v>  </v>
      </c>
      <c r="AA40" s="149">
        <f t="shared" si="5"/>
        <v>0</v>
      </c>
      <c r="AB40" s="149">
        <f t="shared" si="6"/>
        <v>0</v>
      </c>
      <c r="AC40" s="149">
        <f t="shared" si="7"/>
        <v>0</v>
      </c>
    </row>
    <row r="41" spans="1:29" ht="24.75" customHeight="1">
      <c r="A41" s="19"/>
      <c r="B41" s="187"/>
      <c r="C41" s="94">
        <v>4</v>
      </c>
      <c r="D41" s="95"/>
      <c r="E41" s="96"/>
      <c r="F41" s="97"/>
      <c r="G41" s="150"/>
      <c r="H41" s="113"/>
      <c r="I41" s="152"/>
      <c r="J41" s="19"/>
      <c r="K41" s="187"/>
      <c r="L41" s="94">
        <v>4</v>
      </c>
      <c r="M41" s="107"/>
      <c r="N41" s="108"/>
      <c r="O41" s="109"/>
      <c r="P41" s="154"/>
      <c r="Q41" s="112"/>
      <c r="R41" s="156"/>
      <c r="U41" s="149" t="s">
        <v>383</v>
      </c>
      <c r="V41" s="149" t="str">
        <f t="shared" si="1"/>
        <v>  </v>
      </c>
      <c r="W41" s="149">
        <f t="shared" si="2"/>
        <v>0</v>
      </c>
      <c r="X41" s="149">
        <f t="shared" si="3"/>
        <v>0</v>
      </c>
      <c r="Y41" s="149">
        <f t="shared" si="4"/>
        <v>0</v>
      </c>
      <c r="Z41" s="149" t="str">
        <f t="shared" si="0"/>
        <v>  </v>
      </c>
      <c r="AA41" s="149">
        <f t="shared" si="5"/>
        <v>0</v>
      </c>
      <c r="AB41" s="149">
        <f t="shared" si="6"/>
        <v>0</v>
      </c>
      <c r="AC41" s="149">
        <f t="shared" si="7"/>
        <v>0</v>
      </c>
    </row>
    <row r="42" spans="1:29" ht="24.75" customHeight="1">
      <c r="A42" s="19"/>
      <c r="B42" s="188"/>
      <c r="C42" s="98">
        <v>5</v>
      </c>
      <c r="D42" s="48"/>
      <c r="E42" s="49"/>
      <c r="F42" s="99"/>
      <c r="G42" s="50"/>
      <c r="H42" s="51"/>
      <c r="I42" s="153"/>
      <c r="J42" s="19"/>
      <c r="K42" s="188"/>
      <c r="L42" s="98">
        <v>5</v>
      </c>
      <c r="M42" s="73"/>
      <c r="N42" s="74"/>
      <c r="O42" s="110"/>
      <c r="P42" s="75"/>
      <c r="Q42" s="76"/>
      <c r="R42" s="157"/>
      <c r="U42" s="149" t="s">
        <v>384</v>
      </c>
      <c r="V42" s="149" t="str">
        <f t="shared" si="1"/>
        <v>  </v>
      </c>
      <c r="W42" s="149">
        <f t="shared" si="2"/>
        <v>0</v>
      </c>
      <c r="X42" s="149">
        <f t="shared" si="3"/>
        <v>0</v>
      </c>
      <c r="Y42" s="149">
        <f t="shared" si="4"/>
        <v>0</v>
      </c>
      <c r="Z42" s="149" t="str">
        <f t="shared" si="0"/>
        <v>  </v>
      </c>
      <c r="AA42" s="149">
        <f t="shared" si="5"/>
        <v>0</v>
      </c>
      <c r="AB42" s="149">
        <f t="shared" si="6"/>
        <v>0</v>
      </c>
      <c r="AC42" s="149">
        <f t="shared" si="7"/>
        <v>0</v>
      </c>
    </row>
    <row r="43" spans="1:29" ht="24.75" customHeight="1">
      <c r="A43" s="19">
        <f>IF(COUNTA(D43:F46)=12,1,0)</f>
        <v>0</v>
      </c>
      <c r="B43" s="186" t="s">
        <v>37</v>
      </c>
      <c r="C43" s="104">
        <v>1</v>
      </c>
      <c r="D43" s="53"/>
      <c r="E43" s="54"/>
      <c r="F43" s="105"/>
      <c r="G43" s="55"/>
      <c r="H43" s="56"/>
      <c r="I43" s="151"/>
      <c r="J43" s="19">
        <f>IF(COUNTA(M43:O46)=12,1,0)</f>
        <v>0</v>
      </c>
      <c r="K43" s="186" t="s">
        <v>37</v>
      </c>
      <c r="L43" s="104">
        <v>1</v>
      </c>
      <c r="M43" s="78"/>
      <c r="N43" s="79"/>
      <c r="O43" s="106"/>
      <c r="P43" s="80"/>
      <c r="Q43" s="81"/>
      <c r="R43" s="155"/>
      <c r="U43" s="149" t="s">
        <v>385</v>
      </c>
      <c r="V43" s="149" t="str">
        <f t="shared" si="1"/>
        <v>  </v>
      </c>
      <c r="W43" s="149">
        <f t="shared" si="2"/>
        <v>0</v>
      </c>
      <c r="X43" s="149">
        <f t="shared" si="3"/>
        <v>0</v>
      </c>
      <c r="Y43" s="149">
        <f t="shared" si="4"/>
        <v>0</v>
      </c>
      <c r="Z43" s="149" t="str">
        <f t="shared" si="0"/>
        <v>  </v>
      </c>
      <c r="AA43" s="149">
        <f t="shared" si="5"/>
        <v>0</v>
      </c>
      <c r="AB43" s="149">
        <f t="shared" si="6"/>
        <v>0</v>
      </c>
      <c r="AC43" s="149">
        <f t="shared" si="7"/>
        <v>0</v>
      </c>
    </row>
    <row r="44" spans="1:29" ht="24.75" customHeight="1">
      <c r="A44" s="19"/>
      <c r="B44" s="187"/>
      <c r="C44" s="94">
        <v>2</v>
      </c>
      <c r="D44" s="95"/>
      <c r="E44" s="96"/>
      <c r="F44" s="97"/>
      <c r="G44" s="150"/>
      <c r="H44" s="113"/>
      <c r="I44" s="152"/>
      <c r="J44" s="19"/>
      <c r="K44" s="187"/>
      <c r="L44" s="94">
        <v>2</v>
      </c>
      <c r="M44" s="107"/>
      <c r="N44" s="108"/>
      <c r="O44" s="109"/>
      <c r="P44" s="154"/>
      <c r="Q44" s="112"/>
      <c r="R44" s="156"/>
      <c r="U44" s="149" t="s">
        <v>386</v>
      </c>
      <c r="V44" s="149" t="str">
        <f t="shared" si="1"/>
        <v>  </v>
      </c>
      <c r="W44" s="149">
        <f t="shared" si="2"/>
        <v>0</v>
      </c>
      <c r="X44" s="149">
        <f t="shared" si="3"/>
        <v>0</v>
      </c>
      <c r="Y44" s="149">
        <f t="shared" si="4"/>
        <v>0</v>
      </c>
      <c r="Z44" s="149" t="str">
        <f t="shared" si="0"/>
        <v>  </v>
      </c>
      <c r="AA44" s="149">
        <f t="shared" si="5"/>
        <v>0</v>
      </c>
      <c r="AB44" s="149">
        <f t="shared" si="6"/>
        <v>0</v>
      </c>
      <c r="AC44" s="149">
        <f t="shared" si="7"/>
        <v>0</v>
      </c>
    </row>
    <row r="45" spans="1:29" ht="24.75" customHeight="1">
      <c r="A45" s="19"/>
      <c r="B45" s="187"/>
      <c r="C45" s="94">
        <v>3</v>
      </c>
      <c r="D45" s="95"/>
      <c r="E45" s="96"/>
      <c r="F45" s="97"/>
      <c r="G45" s="150"/>
      <c r="H45" s="113"/>
      <c r="I45" s="152"/>
      <c r="J45" s="19"/>
      <c r="K45" s="187"/>
      <c r="L45" s="94">
        <v>3</v>
      </c>
      <c r="M45" s="107"/>
      <c r="N45" s="108"/>
      <c r="O45" s="109"/>
      <c r="P45" s="154"/>
      <c r="Q45" s="112"/>
      <c r="R45" s="156"/>
      <c r="U45" s="149" t="s">
        <v>387</v>
      </c>
      <c r="V45" s="149" t="str">
        <f t="shared" si="1"/>
        <v>  </v>
      </c>
      <c r="W45" s="149">
        <f t="shared" si="2"/>
        <v>0</v>
      </c>
      <c r="X45" s="149">
        <f t="shared" si="3"/>
        <v>0</v>
      </c>
      <c r="Y45" s="149">
        <f t="shared" si="4"/>
        <v>0</v>
      </c>
      <c r="Z45" s="149" t="str">
        <f t="shared" si="0"/>
        <v>  </v>
      </c>
      <c r="AA45" s="149">
        <f t="shared" si="5"/>
        <v>0</v>
      </c>
      <c r="AB45" s="149">
        <f t="shared" si="6"/>
        <v>0</v>
      </c>
      <c r="AC45" s="149">
        <f t="shared" si="7"/>
        <v>0</v>
      </c>
    </row>
    <row r="46" spans="1:29" ht="24.75" customHeight="1">
      <c r="A46" s="19"/>
      <c r="B46" s="187"/>
      <c r="C46" s="94">
        <v>4</v>
      </c>
      <c r="D46" s="95"/>
      <c r="E46" s="96"/>
      <c r="F46" s="97"/>
      <c r="G46" s="150"/>
      <c r="H46" s="113"/>
      <c r="I46" s="152"/>
      <c r="J46" s="19"/>
      <c r="K46" s="187"/>
      <c r="L46" s="94">
        <v>4</v>
      </c>
      <c r="M46" s="107"/>
      <c r="N46" s="108"/>
      <c r="O46" s="109"/>
      <c r="P46" s="154"/>
      <c r="Q46" s="112"/>
      <c r="R46" s="156"/>
      <c r="U46" s="149" t="s">
        <v>388</v>
      </c>
      <c r="V46" s="149" t="str">
        <f t="shared" si="1"/>
        <v>  </v>
      </c>
      <c r="W46" s="149">
        <f t="shared" si="2"/>
        <v>0</v>
      </c>
      <c r="X46" s="149">
        <f t="shared" si="3"/>
        <v>0</v>
      </c>
      <c r="Y46" s="149">
        <f t="shared" si="4"/>
        <v>0</v>
      </c>
      <c r="Z46" s="149" t="str">
        <f t="shared" si="0"/>
        <v>  </v>
      </c>
      <c r="AA46" s="149">
        <f t="shared" si="5"/>
        <v>0</v>
      </c>
      <c r="AB46" s="149">
        <f t="shared" si="6"/>
        <v>0</v>
      </c>
      <c r="AC46" s="149">
        <f t="shared" si="7"/>
        <v>0</v>
      </c>
    </row>
    <row r="47" spans="1:29" ht="24.75" customHeight="1">
      <c r="A47" s="19"/>
      <c r="B47" s="188"/>
      <c r="C47" s="98">
        <v>5</v>
      </c>
      <c r="D47" s="48"/>
      <c r="E47" s="49"/>
      <c r="F47" s="99"/>
      <c r="G47" s="50"/>
      <c r="H47" s="51"/>
      <c r="I47" s="153"/>
      <c r="J47" s="19"/>
      <c r="K47" s="188"/>
      <c r="L47" s="98">
        <v>5</v>
      </c>
      <c r="M47" s="73"/>
      <c r="N47" s="74"/>
      <c r="O47" s="110"/>
      <c r="P47" s="75"/>
      <c r="Q47" s="76"/>
      <c r="R47" s="157"/>
      <c r="U47" s="149" t="s">
        <v>389</v>
      </c>
      <c r="V47" s="149" t="str">
        <f t="shared" si="1"/>
        <v>  </v>
      </c>
      <c r="W47" s="149">
        <f t="shared" si="2"/>
        <v>0</v>
      </c>
      <c r="X47" s="149">
        <f t="shared" si="3"/>
        <v>0</v>
      </c>
      <c r="Y47" s="149">
        <f t="shared" si="4"/>
        <v>0</v>
      </c>
      <c r="Z47" s="149" t="str">
        <f t="shared" si="0"/>
        <v>  </v>
      </c>
      <c r="AA47" s="149">
        <f t="shared" si="5"/>
        <v>0</v>
      </c>
      <c r="AB47" s="149">
        <f t="shared" si="6"/>
        <v>0</v>
      </c>
      <c r="AC47" s="149">
        <f t="shared" si="7"/>
        <v>0</v>
      </c>
    </row>
    <row r="48" spans="1:29" ht="24.75" customHeight="1">
      <c r="A48" s="19">
        <f>IF(COUNTA(D48:F51)=12,1,0)</f>
        <v>0</v>
      </c>
      <c r="B48" s="186" t="s">
        <v>38</v>
      </c>
      <c r="C48" s="104">
        <v>1</v>
      </c>
      <c r="D48" s="53"/>
      <c r="E48" s="54"/>
      <c r="F48" s="105"/>
      <c r="G48" s="55"/>
      <c r="H48" s="56"/>
      <c r="I48" s="151"/>
      <c r="J48" s="19">
        <f>IF(COUNTA(M48:O51)=12,1,0)</f>
        <v>0</v>
      </c>
      <c r="K48" s="186" t="s">
        <v>38</v>
      </c>
      <c r="L48" s="104">
        <v>1</v>
      </c>
      <c r="M48" s="78"/>
      <c r="N48" s="79"/>
      <c r="O48" s="106"/>
      <c r="P48" s="80"/>
      <c r="Q48" s="81"/>
      <c r="R48" s="155"/>
      <c r="U48" s="149" t="s">
        <v>390</v>
      </c>
      <c r="V48" s="149" t="str">
        <f t="shared" si="1"/>
        <v>  </v>
      </c>
      <c r="W48" s="149">
        <f t="shared" si="2"/>
        <v>0</v>
      </c>
      <c r="X48" s="149">
        <f t="shared" si="3"/>
        <v>0</v>
      </c>
      <c r="Y48" s="149">
        <f t="shared" si="4"/>
        <v>0</v>
      </c>
      <c r="Z48" s="149" t="str">
        <f t="shared" si="0"/>
        <v>  </v>
      </c>
      <c r="AA48" s="149">
        <f t="shared" si="5"/>
        <v>0</v>
      </c>
      <c r="AB48" s="149">
        <f t="shared" si="6"/>
        <v>0</v>
      </c>
      <c r="AC48" s="149">
        <f t="shared" si="7"/>
        <v>0</v>
      </c>
    </row>
    <row r="49" spans="1:29" ht="24.75" customHeight="1">
      <c r="A49" s="19"/>
      <c r="B49" s="187"/>
      <c r="C49" s="94">
        <v>2</v>
      </c>
      <c r="D49" s="95"/>
      <c r="E49" s="96"/>
      <c r="F49" s="97"/>
      <c r="G49" s="150"/>
      <c r="H49" s="113"/>
      <c r="I49" s="152"/>
      <c r="J49" s="19"/>
      <c r="K49" s="187"/>
      <c r="L49" s="94">
        <v>2</v>
      </c>
      <c r="M49" s="107"/>
      <c r="N49" s="108"/>
      <c r="O49" s="109"/>
      <c r="P49" s="154"/>
      <c r="Q49" s="112"/>
      <c r="R49" s="156"/>
      <c r="U49" s="149" t="s">
        <v>391</v>
      </c>
      <c r="V49" s="149" t="str">
        <f t="shared" si="1"/>
        <v>  </v>
      </c>
      <c r="W49" s="149">
        <f t="shared" si="2"/>
        <v>0</v>
      </c>
      <c r="X49" s="149">
        <f t="shared" si="3"/>
        <v>0</v>
      </c>
      <c r="Y49" s="149">
        <f t="shared" si="4"/>
        <v>0</v>
      </c>
      <c r="Z49" s="149" t="str">
        <f t="shared" si="0"/>
        <v>  </v>
      </c>
      <c r="AA49" s="149">
        <f t="shared" si="5"/>
        <v>0</v>
      </c>
      <c r="AB49" s="149">
        <f t="shared" si="6"/>
        <v>0</v>
      </c>
      <c r="AC49" s="149">
        <f t="shared" si="7"/>
        <v>0</v>
      </c>
    </row>
    <row r="50" spans="1:29" ht="24.75" customHeight="1">
      <c r="A50" s="19"/>
      <c r="B50" s="187"/>
      <c r="C50" s="94">
        <v>3</v>
      </c>
      <c r="D50" s="95"/>
      <c r="E50" s="96"/>
      <c r="F50" s="97"/>
      <c r="G50" s="150"/>
      <c r="H50" s="113"/>
      <c r="I50" s="152"/>
      <c r="J50" s="19"/>
      <c r="K50" s="187"/>
      <c r="L50" s="94">
        <v>3</v>
      </c>
      <c r="M50" s="107"/>
      <c r="N50" s="108"/>
      <c r="O50" s="109"/>
      <c r="P50" s="154"/>
      <c r="Q50" s="112"/>
      <c r="R50" s="156"/>
      <c r="U50" s="149" t="s">
        <v>392</v>
      </c>
      <c r="V50" s="149" t="str">
        <f t="shared" si="1"/>
        <v>  </v>
      </c>
      <c r="W50" s="149">
        <f t="shared" si="2"/>
        <v>0</v>
      </c>
      <c r="X50" s="149">
        <f t="shared" si="3"/>
        <v>0</v>
      </c>
      <c r="Y50" s="149">
        <f t="shared" si="4"/>
        <v>0</v>
      </c>
      <c r="Z50" s="149" t="str">
        <f t="shared" si="0"/>
        <v>  </v>
      </c>
      <c r="AA50" s="149">
        <f t="shared" si="5"/>
        <v>0</v>
      </c>
      <c r="AB50" s="149">
        <f t="shared" si="6"/>
        <v>0</v>
      </c>
      <c r="AC50" s="149">
        <f t="shared" si="7"/>
        <v>0</v>
      </c>
    </row>
    <row r="51" spans="1:29" ht="24.75" customHeight="1">
      <c r="A51" s="19"/>
      <c r="B51" s="187"/>
      <c r="C51" s="94">
        <v>4</v>
      </c>
      <c r="D51" s="95"/>
      <c r="E51" s="96"/>
      <c r="F51" s="97"/>
      <c r="G51" s="150"/>
      <c r="H51" s="113"/>
      <c r="I51" s="152"/>
      <c r="J51" s="19"/>
      <c r="K51" s="187"/>
      <c r="L51" s="94">
        <v>4</v>
      </c>
      <c r="M51" s="107"/>
      <c r="N51" s="108"/>
      <c r="O51" s="109"/>
      <c r="P51" s="154"/>
      <c r="Q51" s="112"/>
      <c r="R51" s="156"/>
      <c r="U51" s="149" t="s">
        <v>393</v>
      </c>
      <c r="V51" s="149" t="str">
        <f t="shared" si="1"/>
        <v>  </v>
      </c>
      <c r="W51" s="149">
        <f t="shared" si="2"/>
        <v>0</v>
      </c>
      <c r="X51" s="149">
        <f t="shared" si="3"/>
        <v>0</v>
      </c>
      <c r="Y51" s="149">
        <f t="shared" si="4"/>
        <v>0</v>
      </c>
      <c r="Z51" s="149" t="str">
        <f t="shared" si="0"/>
        <v>  </v>
      </c>
      <c r="AA51" s="149">
        <f t="shared" si="5"/>
        <v>0</v>
      </c>
      <c r="AB51" s="149">
        <f t="shared" si="6"/>
        <v>0</v>
      </c>
      <c r="AC51" s="149">
        <f t="shared" si="7"/>
        <v>0</v>
      </c>
    </row>
    <row r="52" spans="1:29" ht="24.75" customHeight="1">
      <c r="A52" s="19"/>
      <c r="B52" s="188"/>
      <c r="C52" s="98">
        <v>5</v>
      </c>
      <c r="D52" s="48"/>
      <c r="E52" s="49"/>
      <c r="F52" s="99"/>
      <c r="G52" s="50"/>
      <c r="H52" s="51"/>
      <c r="I52" s="153"/>
      <c r="J52" s="19"/>
      <c r="K52" s="188"/>
      <c r="L52" s="98">
        <v>5</v>
      </c>
      <c r="M52" s="73"/>
      <c r="N52" s="74"/>
      <c r="O52" s="110"/>
      <c r="P52" s="75"/>
      <c r="Q52" s="76"/>
      <c r="R52" s="157"/>
      <c r="U52" s="149" t="s">
        <v>394</v>
      </c>
      <c r="V52" s="149" t="str">
        <f t="shared" si="1"/>
        <v>  </v>
      </c>
      <c r="W52" s="149">
        <f t="shared" si="2"/>
        <v>0</v>
      </c>
      <c r="X52" s="149">
        <f t="shared" si="3"/>
        <v>0</v>
      </c>
      <c r="Y52" s="149">
        <f t="shared" si="4"/>
        <v>0</v>
      </c>
      <c r="Z52" s="149" t="str">
        <f t="shared" si="0"/>
        <v>  </v>
      </c>
      <c r="AA52" s="149">
        <f t="shared" si="5"/>
        <v>0</v>
      </c>
      <c r="AB52" s="149">
        <f t="shared" si="6"/>
        <v>0</v>
      </c>
      <c r="AC52" s="149">
        <f t="shared" si="7"/>
        <v>0</v>
      </c>
    </row>
    <row r="53" spans="1:29" ht="24.75" customHeight="1">
      <c r="A53" s="19">
        <f>IF(COUNTA(D53:F56)=12,1,0)</f>
        <v>0</v>
      </c>
      <c r="B53" s="186" t="s">
        <v>39</v>
      </c>
      <c r="C53" s="104">
        <v>1</v>
      </c>
      <c r="D53" s="53"/>
      <c r="E53" s="54"/>
      <c r="F53" s="105"/>
      <c r="G53" s="55"/>
      <c r="H53" s="56"/>
      <c r="I53" s="151"/>
      <c r="J53" s="19">
        <f>IF(COUNTA(M53:O56)=12,1,0)</f>
        <v>0</v>
      </c>
      <c r="K53" s="186" t="s">
        <v>39</v>
      </c>
      <c r="L53" s="104">
        <v>1</v>
      </c>
      <c r="M53" s="78"/>
      <c r="N53" s="79"/>
      <c r="O53" s="106"/>
      <c r="P53" s="80"/>
      <c r="Q53" s="81"/>
      <c r="R53" s="155"/>
      <c r="U53" s="149" t="s">
        <v>395</v>
      </c>
      <c r="V53" s="149" t="str">
        <f t="shared" si="1"/>
        <v>  </v>
      </c>
      <c r="W53" s="149">
        <f t="shared" si="2"/>
        <v>0</v>
      </c>
      <c r="X53" s="149">
        <f t="shared" si="3"/>
        <v>0</v>
      </c>
      <c r="Y53" s="149">
        <f t="shared" si="4"/>
        <v>0</v>
      </c>
      <c r="Z53" s="149" t="str">
        <f t="shared" si="0"/>
        <v>  </v>
      </c>
      <c r="AA53" s="149">
        <f t="shared" si="5"/>
        <v>0</v>
      </c>
      <c r="AB53" s="149">
        <f t="shared" si="6"/>
        <v>0</v>
      </c>
      <c r="AC53" s="149">
        <f t="shared" si="7"/>
        <v>0</v>
      </c>
    </row>
    <row r="54" spans="1:29" ht="24.75" customHeight="1">
      <c r="A54" s="19"/>
      <c r="B54" s="187"/>
      <c r="C54" s="94">
        <v>2</v>
      </c>
      <c r="D54" s="95"/>
      <c r="E54" s="96"/>
      <c r="F54" s="97"/>
      <c r="G54" s="150"/>
      <c r="H54" s="113"/>
      <c r="I54" s="152"/>
      <c r="J54" s="19"/>
      <c r="K54" s="187"/>
      <c r="L54" s="94">
        <v>2</v>
      </c>
      <c r="M54" s="107"/>
      <c r="N54" s="108"/>
      <c r="O54" s="109"/>
      <c r="P54" s="154"/>
      <c r="Q54" s="112"/>
      <c r="R54" s="156"/>
      <c r="U54" s="149" t="s">
        <v>396</v>
      </c>
      <c r="V54" s="149" t="str">
        <f t="shared" si="1"/>
        <v>  </v>
      </c>
      <c r="W54" s="149">
        <f t="shared" si="2"/>
        <v>0</v>
      </c>
      <c r="X54" s="149">
        <f t="shared" si="3"/>
        <v>0</v>
      </c>
      <c r="Y54" s="149">
        <f t="shared" si="4"/>
        <v>0</v>
      </c>
      <c r="Z54" s="149" t="str">
        <f t="shared" si="0"/>
        <v>  </v>
      </c>
      <c r="AA54" s="149">
        <f t="shared" si="5"/>
        <v>0</v>
      </c>
      <c r="AB54" s="149">
        <f t="shared" si="6"/>
        <v>0</v>
      </c>
      <c r="AC54" s="149">
        <f t="shared" si="7"/>
        <v>0</v>
      </c>
    </row>
    <row r="55" spans="1:29" ht="24.75" customHeight="1">
      <c r="A55" s="19"/>
      <c r="B55" s="187"/>
      <c r="C55" s="94">
        <v>3</v>
      </c>
      <c r="D55" s="95"/>
      <c r="E55" s="96"/>
      <c r="F55" s="97"/>
      <c r="G55" s="150"/>
      <c r="H55" s="113"/>
      <c r="I55" s="152"/>
      <c r="J55" s="19"/>
      <c r="K55" s="187"/>
      <c r="L55" s="94">
        <v>3</v>
      </c>
      <c r="M55" s="107"/>
      <c r="N55" s="108"/>
      <c r="O55" s="109"/>
      <c r="P55" s="154"/>
      <c r="Q55" s="112"/>
      <c r="R55" s="156"/>
      <c r="U55" s="149" t="s">
        <v>397</v>
      </c>
      <c r="V55" s="149" t="str">
        <f t="shared" si="1"/>
        <v>  </v>
      </c>
      <c r="W55" s="149">
        <f t="shared" si="2"/>
        <v>0</v>
      </c>
      <c r="X55" s="149">
        <f t="shared" si="3"/>
        <v>0</v>
      </c>
      <c r="Y55" s="149">
        <f t="shared" si="4"/>
        <v>0</v>
      </c>
      <c r="Z55" s="149" t="str">
        <f t="shared" si="0"/>
        <v>  </v>
      </c>
      <c r="AA55" s="149">
        <f t="shared" si="5"/>
        <v>0</v>
      </c>
      <c r="AB55" s="149">
        <f t="shared" si="6"/>
        <v>0</v>
      </c>
      <c r="AC55" s="149">
        <f t="shared" si="7"/>
        <v>0</v>
      </c>
    </row>
    <row r="56" spans="1:29" ht="24.75" customHeight="1">
      <c r="A56" s="19"/>
      <c r="B56" s="187"/>
      <c r="C56" s="94">
        <v>4</v>
      </c>
      <c r="D56" s="95"/>
      <c r="E56" s="96"/>
      <c r="F56" s="97"/>
      <c r="G56" s="150"/>
      <c r="H56" s="113"/>
      <c r="I56" s="152"/>
      <c r="J56" s="19"/>
      <c r="K56" s="187"/>
      <c r="L56" s="94">
        <v>4</v>
      </c>
      <c r="M56" s="107"/>
      <c r="N56" s="108"/>
      <c r="O56" s="109"/>
      <c r="P56" s="154"/>
      <c r="Q56" s="112"/>
      <c r="R56" s="156"/>
      <c r="U56" s="149" t="s">
        <v>398</v>
      </c>
      <c r="V56" s="149" t="str">
        <f t="shared" si="1"/>
        <v>  </v>
      </c>
      <c r="W56" s="149">
        <f t="shared" si="2"/>
        <v>0</v>
      </c>
      <c r="X56" s="149">
        <f t="shared" si="3"/>
        <v>0</v>
      </c>
      <c r="Y56" s="149">
        <f t="shared" si="4"/>
        <v>0</v>
      </c>
      <c r="Z56" s="149" t="str">
        <f t="shared" si="0"/>
        <v>  </v>
      </c>
      <c r="AA56" s="149">
        <f t="shared" si="5"/>
        <v>0</v>
      </c>
      <c r="AB56" s="149">
        <f t="shared" si="6"/>
        <v>0</v>
      </c>
      <c r="AC56" s="149">
        <f t="shared" si="7"/>
        <v>0</v>
      </c>
    </row>
    <row r="57" spans="1:29" ht="24.75" customHeight="1">
      <c r="A57" s="19"/>
      <c r="B57" s="188"/>
      <c r="C57" s="98">
        <v>5</v>
      </c>
      <c r="D57" s="48"/>
      <c r="E57" s="49"/>
      <c r="F57" s="99"/>
      <c r="G57" s="50"/>
      <c r="H57" s="51"/>
      <c r="I57" s="153"/>
      <c r="J57" s="19"/>
      <c r="K57" s="188"/>
      <c r="L57" s="98">
        <v>5</v>
      </c>
      <c r="M57" s="73"/>
      <c r="N57" s="74"/>
      <c r="O57" s="110"/>
      <c r="P57" s="75"/>
      <c r="Q57" s="76"/>
      <c r="R57" s="157"/>
      <c r="U57" s="149" t="s">
        <v>399</v>
      </c>
      <c r="V57" s="149" t="str">
        <f t="shared" si="1"/>
        <v>  </v>
      </c>
      <c r="W57" s="149">
        <f t="shared" si="2"/>
        <v>0</v>
      </c>
      <c r="X57" s="149">
        <f t="shared" si="3"/>
        <v>0</v>
      </c>
      <c r="Y57" s="149">
        <f t="shared" si="4"/>
        <v>0</v>
      </c>
      <c r="Z57" s="149" t="str">
        <f t="shared" si="0"/>
        <v>  </v>
      </c>
      <c r="AA57" s="149">
        <f t="shared" si="5"/>
        <v>0</v>
      </c>
      <c r="AB57" s="149">
        <f t="shared" si="6"/>
        <v>0</v>
      </c>
      <c r="AC57" s="149">
        <f t="shared" si="7"/>
        <v>0</v>
      </c>
    </row>
    <row r="58" spans="1:29" ht="24.75" customHeight="1">
      <c r="A58" s="19">
        <f>IF(COUNTA(D58:F61)=12,1,0)</f>
        <v>0</v>
      </c>
      <c r="B58" s="186" t="s">
        <v>40</v>
      </c>
      <c r="C58" s="104">
        <v>1</v>
      </c>
      <c r="D58" s="53"/>
      <c r="E58" s="54"/>
      <c r="F58" s="105"/>
      <c r="G58" s="55"/>
      <c r="H58" s="56"/>
      <c r="I58" s="151"/>
      <c r="J58" s="19">
        <f>IF(COUNTA(M58:O61)=12,1,0)</f>
        <v>0</v>
      </c>
      <c r="K58" s="186" t="s">
        <v>40</v>
      </c>
      <c r="L58" s="104">
        <v>1</v>
      </c>
      <c r="M58" s="78"/>
      <c r="N58" s="79"/>
      <c r="O58" s="106"/>
      <c r="P58" s="80"/>
      <c r="Q58" s="81"/>
      <c r="R58" s="155"/>
      <c r="U58" s="149" t="s">
        <v>400</v>
      </c>
      <c r="V58" s="149" t="str">
        <f t="shared" si="1"/>
        <v>  </v>
      </c>
      <c r="W58" s="149">
        <f t="shared" si="2"/>
        <v>0</v>
      </c>
      <c r="X58" s="149">
        <f t="shared" si="3"/>
        <v>0</v>
      </c>
      <c r="Y58" s="149">
        <f t="shared" si="4"/>
        <v>0</v>
      </c>
      <c r="Z58" s="149" t="str">
        <f t="shared" si="0"/>
        <v>  </v>
      </c>
      <c r="AA58" s="149">
        <f t="shared" si="5"/>
        <v>0</v>
      </c>
      <c r="AB58" s="149">
        <f t="shared" si="6"/>
        <v>0</v>
      </c>
      <c r="AC58" s="149">
        <f t="shared" si="7"/>
        <v>0</v>
      </c>
    </row>
    <row r="59" spans="1:29" ht="24.75" customHeight="1">
      <c r="A59" s="19"/>
      <c r="B59" s="187"/>
      <c r="C59" s="94">
        <v>2</v>
      </c>
      <c r="D59" s="95"/>
      <c r="E59" s="96"/>
      <c r="F59" s="97"/>
      <c r="G59" s="150"/>
      <c r="H59" s="113"/>
      <c r="I59" s="152"/>
      <c r="J59" s="19"/>
      <c r="K59" s="187"/>
      <c r="L59" s="94">
        <v>2</v>
      </c>
      <c r="M59" s="107"/>
      <c r="N59" s="108"/>
      <c r="O59" s="109"/>
      <c r="P59" s="154"/>
      <c r="Q59" s="112"/>
      <c r="R59" s="156"/>
      <c r="U59" s="149" t="s">
        <v>401</v>
      </c>
      <c r="V59" s="149" t="str">
        <f t="shared" si="1"/>
        <v>  </v>
      </c>
      <c r="W59" s="149">
        <f t="shared" si="2"/>
        <v>0</v>
      </c>
      <c r="X59" s="149">
        <f t="shared" si="3"/>
        <v>0</v>
      </c>
      <c r="Y59" s="149">
        <f t="shared" si="4"/>
        <v>0</v>
      </c>
      <c r="Z59" s="149" t="str">
        <f t="shared" si="0"/>
        <v>  </v>
      </c>
      <c r="AA59" s="149">
        <f t="shared" si="5"/>
        <v>0</v>
      </c>
      <c r="AB59" s="149">
        <f t="shared" si="6"/>
        <v>0</v>
      </c>
      <c r="AC59" s="149">
        <f t="shared" si="7"/>
        <v>0</v>
      </c>
    </row>
    <row r="60" spans="1:29" ht="24.75" customHeight="1">
      <c r="A60" s="19"/>
      <c r="B60" s="187"/>
      <c r="C60" s="94">
        <v>3</v>
      </c>
      <c r="D60" s="95"/>
      <c r="E60" s="96"/>
      <c r="F60" s="97"/>
      <c r="G60" s="150"/>
      <c r="H60" s="113"/>
      <c r="I60" s="152"/>
      <c r="J60" s="19"/>
      <c r="K60" s="187"/>
      <c r="L60" s="94">
        <v>3</v>
      </c>
      <c r="M60" s="107"/>
      <c r="N60" s="108"/>
      <c r="O60" s="109"/>
      <c r="P60" s="154"/>
      <c r="Q60" s="112"/>
      <c r="R60" s="156"/>
      <c r="U60" s="149" t="s">
        <v>402</v>
      </c>
      <c r="V60" s="149" t="str">
        <f t="shared" si="1"/>
        <v>  </v>
      </c>
      <c r="W60" s="149">
        <f t="shared" si="2"/>
        <v>0</v>
      </c>
      <c r="X60" s="149">
        <f t="shared" si="3"/>
        <v>0</v>
      </c>
      <c r="Y60" s="149">
        <f t="shared" si="4"/>
        <v>0</v>
      </c>
      <c r="Z60" s="149" t="str">
        <f t="shared" si="0"/>
        <v>  </v>
      </c>
      <c r="AA60" s="149">
        <f t="shared" si="5"/>
        <v>0</v>
      </c>
      <c r="AB60" s="149">
        <f t="shared" si="6"/>
        <v>0</v>
      </c>
      <c r="AC60" s="149">
        <f t="shared" si="7"/>
        <v>0</v>
      </c>
    </row>
    <row r="61" spans="1:29" ht="24.75" customHeight="1">
      <c r="A61" s="19"/>
      <c r="B61" s="187"/>
      <c r="C61" s="94">
        <v>4</v>
      </c>
      <c r="D61" s="95"/>
      <c r="E61" s="96"/>
      <c r="F61" s="97"/>
      <c r="G61" s="150"/>
      <c r="H61" s="113"/>
      <c r="I61" s="152"/>
      <c r="J61" s="19"/>
      <c r="K61" s="187"/>
      <c r="L61" s="94">
        <v>4</v>
      </c>
      <c r="M61" s="107"/>
      <c r="N61" s="108"/>
      <c r="O61" s="109"/>
      <c r="P61" s="154"/>
      <c r="Q61" s="112"/>
      <c r="R61" s="156"/>
      <c r="U61" s="149" t="s">
        <v>403</v>
      </c>
      <c r="V61" s="149" t="str">
        <f t="shared" si="1"/>
        <v>  </v>
      </c>
      <c r="W61" s="149">
        <f t="shared" si="2"/>
        <v>0</v>
      </c>
      <c r="X61" s="149">
        <f t="shared" si="3"/>
        <v>0</v>
      </c>
      <c r="Y61" s="149">
        <f t="shared" si="4"/>
        <v>0</v>
      </c>
      <c r="Z61" s="149" t="str">
        <f t="shared" si="0"/>
        <v>  </v>
      </c>
      <c r="AA61" s="149">
        <f t="shared" si="5"/>
        <v>0</v>
      </c>
      <c r="AB61" s="149">
        <f t="shared" si="6"/>
        <v>0</v>
      </c>
      <c r="AC61" s="149">
        <f t="shared" si="7"/>
        <v>0</v>
      </c>
    </row>
    <row r="62" spans="1:29" ht="24.75" customHeight="1">
      <c r="A62" s="19"/>
      <c r="B62" s="188"/>
      <c r="C62" s="98">
        <v>5</v>
      </c>
      <c r="D62" s="48"/>
      <c r="E62" s="49"/>
      <c r="F62" s="99"/>
      <c r="G62" s="50"/>
      <c r="H62" s="51"/>
      <c r="I62" s="153"/>
      <c r="J62" s="19"/>
      <c r="K62" s="188"/>
      <c r="L62" s="98">
        <v>5</v>
      </c>
      <c r="M62" s="73"/>
      <c r="N62" s="74"/>
      <c r="O62" s="110"/>
      <c r="P62" s="75"/>
      <c r="Q62" s="76"/>
      <c r="R62" s="157"/>
      <c r="U62" s="149" t="s">
        <v>404</v>
      </c>
      <c r="V62" s="149" t="str">
        <f t="shared" si="1"/>
        <v>  </v>
      </c>
      <c r="W62" s="149">
        <f t="shared" si="2"/>
        <v>0</v>
      </c>
      <c r="X62" s="149">
        <f t="shared" si="3"/>
        <v>0</v>
      </c>
      <c r="Y62" s="149">
        <f t="shared" si="4"/>
        <v>0</v>
      </c>
      <c r="Z62" s="149" t="str">
        <f t="shared" si="0"/>
        <v>  </v>
      </c>
      <c r="AA62" s="149">
        <f t="shared" si="5"/>
        <v>0</v>
      </c>
      <c r="AB62" s="149">
        <f t="shared" si="6"/>
        <v>0</v>
      </c>
      <c r="AC62" s="149">
        <f t="shared" si="7"/>
        <v>0</v>
      </c>
    </row>
    <row r="63" spans="1:29" ht="24.75" customHeight="1">
      <c r="A63" s="19">
        <f>IF(COUNTA(D63:F66)=12,1,0)</f>
        <v>0</v>
      </c>
      <c r="B63" s="186" t="s">
        <v>45</v>
      </c>
      <c r="C63" s="104">
        <v>1</v>
      </c>
      <c r="D63" s="53"/>
      <c r="E63" s="54"/>
      <c r="F63" s="105"/>
      <c r="G63" s="55"/>
      <c r="H63" s="56"/>
      <c r="I63" s="151"/>
      <c r="J63" s="19">
        <f>IF(COUNTA(M63:O66)=12,1,0)</f>
        <v>0</v>
      </c>
      <c r="K63" s="186" t="s">
        <v>45</v>
      </c>
      <c r="L63" s="104">
        <v>1</v>
      </c>
      <c r="M63" s="78"/>
      <c r="N63" s="79"/>
      <c r="O63" s="106"/>
      <c r="P63" s="80"/>
      <c r="Q63" s="81"/>
      <c r="R63" s="155"/>
      <c r="U63" s="149" t="s">
        <v>405</v>
      </c>
      <c r="V63" s="149" t="str">
        <f t="shared" si="1"/>
        <v>  </v>
      </c>
      <c r="W63" s="149">
        <f t="shared" si="2"/>
        <v>0</v>
      </c>
      <c r="X63" s="149">
        <f t="shared" si="3"/>
        <v>0</v>
      </c>
      <c r="Y63" s="149">
        <f t="shared" si="4"/>
        <v>0</v>
      </c>
      <c r="Z63" s="149" t="str">
        <f t="shared" si="0"/>
        <v>  </v>
      </c>
      <c r="AA63" s="149">
        <f t="shared" si="5"/>
        <v>0</v>
      </c>
      <c r="AB63" s="149">
        <f t="shared" si="6"/>
        <v>0</v>
      </c>
      <c r="AC63" s="149">
        <f t="shared" si="7"/>
        <v>0</v>
      </c>
    </row>
    <row r="64" spans="1:29" ht="24.75" customHeight="1">
      <c r="A64" s="19"/>
      <c r="B64" s="187"/>
      <c r="C64" s="94">
        <v>2</v>
      </c>
      <c r="D64" s="95"/>
      <c r="E64" s="96"/>
      <c r="F64" s="97"/>
      <c r="G64" s="150"/>
      <c r="H64" s="113"/>
      <c r="I64" s="152"/>
      <c r="J64" s="19"/>
      <c r="K64" s="187"/>
      <c r="L64" s="94">
        <v>2</v>
      </c>
      <c r="M64" s="107"/>
      <c r="N64" s="108"/>
      <c r="O64" s="109"/>
      <c r="P64" s="154"/>
      <c r="Q64" s="112"/>
      <c r="R64" s="156"/>
      <c r="U64" s="149" t="s">
        <v>406</v>
      </c>
      <c r="V64" s="149" t="str">
        <f t="shared" si="1"/>
        <v>  </v>
      </c>
      <c r="W64" s="149">
        <f t="shared" si="2"/>
        <v>0</v>
      </c>
      <c r="X64" s="149">
        <f t="shared" si="3"/>
        <v>0</v>
      </c>
      <c r="Y64" s="149">
        <f t="shared" si="4"/>
        <v>0</v>
      </c>
      <c r="Z64" s="149" t="str">
        <f t="shared" si="0"/>
        <v>  </v>
      </c>
      <c r="AA64" s="149">
        <f t="shared" si="5"/>
        <v>0</v>
      </c>
      <c r="AB64" s="149">
        <f t="shared" si="6"/>
        <v>0</v>
      </c>
      <c r="AC64" s="149">
        <f t="shared" si="7"/>
        <v>0</v>
      </c>
    </row>
    <row r="65" spans="1:29" ht="24.75" customHeight="1">
      <c r="A65" s="19"/>
      <c r="B65" s="187"/>
      <c r="C65" s="94">
        <v>3</v>
      </c>
      <c r="D65" s="95"/>
      <c r="E65" s="96"/>
      <c r="F65" s="97"/>
      <c r="G65" s="150"/>
      <c r="H65" s="113"/>
      <c r="I65" s="152"/>
      <c r="J65" s="19"/>
      <c r="K65" s="187"/>
      <c r="L65" s="94">
        <v>3</v>
      </c>
      <c r="M65" s="107"/>
      <c r="N65" s="108"/>
      <c r="O65" s="109"/>
      <c r="P65" s="154"/>
      <c r="Q65" s="112"/>
      <c r="R65" s="156"/>
      <c r="U65" s="149" t="s">
        <v>407</v>
      </c>
      <c r="V65" s="149" t="str">
        <f t="shared" si="1"/>
        <v>  </v>
      </c>
      <c r="W65" s="149">
        <f t="shared" si="2"/>
        <v>0</v>
      </c>
      <c r="X65" s="149">
        <f t="shared" si="3"/>
        <v>0</v>
      </c>
      <c r="Y65" s="149">
        <f t="shared" si="4"/>
        <v>0</v>
      </c>
      <c r="Z65" s="149" t="str">
        <f t="shared" si="0"/>
        <v>  </v>
      </c>
      <c r="AA65" s="149">
        <f t="shared" si="5"/>
        <v>0</v>
      </c>
      <c r="AB65" s="149">
        <f t="shared" si="6"/>
        <v>0</v>
      </c>
      <c r="AC65" s="149">
        <f t="shared" si="7"/>
        <v>0</v>
      </c>
    </row>
    <row r="66" spans="1:29" ht="24.75" customHeight="1">
      <c r="A66" s="19"/>
      <c r="B66" s="187"/>
      <c r="C66" s="94">
        <v>4</v>
      </c>
      <c r="D66" s="95"/>
      <c r="E66" s="96"/>
      <c r="F66" s="97"/>
      <c r="G66" s="150"/>
      <c r="H66" s="113"/>
      <c r="I66" s="152"/>
      <c r="J66" s="19"/>
      <c r="K66" s="187"/>
      <c r="L66" s="94">
        <v>4</v>
      </c>
      <c r="M66" s="107"/>
      <c r="N66" s="108"/>
      <c r="O66" s="109"/>
      <c r="P66" s="154"/>
      <c r="Q66" s="112"/>
      <c r="R66" s="156"/>
      <c r="U66" s="149" t="s">
        <v>408</v>
      </c>
      <c r="V66" s="149" t="str">
        <f t="shared" si="1"/>
        <v>  </v>
      </c>
      <c r="W66" s="149">
        <f t="shared" si="2"/>
        <v>0</v>
      </c>
      <c r="X66" s="149">
        <f t="shared" si="3"/>
        <v>0</v>
      </c>
      <c r="Y66" s="149">
        <f t="shared" si="4"/>
        <v>0</v>
      </c>
      <c r="Z66" s="149" t="str">
        <f t="shared" si="0"/>
        <v>  </v>
      </c>
      <c r="AA66" s="149">
        <f t="shared" si="5"/>
        <v>0</v>
      </c>
      <c r="AB66" s="149">
        <f t="shared" si="6"/>
        <v>0</v>
      </c>
      <c r="AC66" s="149">
        <f t="shared" si="7"/>
        <v>0</v>
      </c>
    </row>
    <row r="67" spans="1:29" ht="24.75" customHeight="1">
      <c r="A67" s="19"/>
      <c r="B67" s="188"/>
      <c r="C67" s="98">
        <v>5</v>
      </c>
      <c r="D67" s="48"/>
      <c r="E67" s="49"/>
      <c r="F67" s="99"/>
      <c r="G67" s="50"/>
      <c r="H67" s="51"/>
      <c r="I67" s="153"/>
      <c r="J67" s="19"/>
      <c r="K67" s="188"/>
      <c r="L67" s="98">
        <v>5</v>
      </c>
      <c r="M67" s="73"/>
      <c r="N67" s="74"/>
      <c r="O67" s="110"/>
      <c r="P67" s="75"/>
      <c r="Q67" s="76"/>
      <c r="R67" s="157"/>
      <c r="U67" s="149" t="s">
        <v>409</v>
      </c>
      <c r="V67" s="149" t="str">
        <f t="shared" si="1"/>
        <v>  </v>
      </c>
      <c r="W67" s="149">
        <f t="shared" si="2"/>
        <v>0</v>
      </c>
      <c r="X67" s="149">
        <f t="shared" si="3"/>
        <v>0</v>
      </c>
      <c r="Y67" s="149">
        <f t="shared" si="4"/>
        <v>0</v>
      </c>
      <c r="Z67" s="149" t="str">
        <f t="shared" si="0"/>
        <v>  </v>
      </c>
      <c r="AA67" s="149">
        <f t="shared" si="5"/>
        <v>0</v>
      </c>
      <c r="AB67" s="149">
        <f t="shared" si="6"/>
        <v>0</v>
      </c>
      <c r="AC67" s="149">
        <f t="shared" si="7"/>
        <v>0</v>
      </c>
    </row>
    <row r="68" spans="1:29" ht="24.75" customHeight="1">
      <c r="A68" s="19">
        <f>IF(COUNTA(D68:F71)=12,1,0)</f>
        <v>0</v>
      </c>
      <c r="B68" s="186" t="s">
        <v>46</v>
      </c>
      <c r="C68" s="104">
        <v>1</v>
      </c>
      <c r="D68" s="53"/>
      <c r="E68" s="54"/>
      <c r="F68" s="105"/>
      <c r="G68" s="55"/>
      <c r="H68" s="56"/>
      <c r="I68" s="151"/>
      <c r="J68" s="19">
        <f>IF(COUNTA(M68:O71)=12,1,0)</f>
        <v>0</v>
      </c>
      <c r="K68" s="186" t="s">
        <v>46</v>
      </c>
      <c r="L68" s="104">
        <v>1</v>
      </c>
      <c r="M68" s="78"/>
      <c r="N68" s="79"/>
      <c r="O68" s="106"/>
      <c r="P68" s="80"/>
      <c r="Q68" s="81"/>
      <c r="R68" s="155"/>
      <c r="U68" s="149" t="s">
        <v>410</v>
      </c>
      <c r="V68" s="149" t="str">
        <f t="shared" si="1"/>
        <v>  </v>
      </c>
      <c r="W68" s="149">
        <f t="shared" si="2"/>
        <v>0</v>
      </c>
      <c r="X68" s="149">
        <f t="shared" si="3"/>
        <v>0</v>
      </c>
      <c r="Y68" s="149">
        <f t="shared" si="4"/>
        <v>0</v>
      </c>
      <c r="Z68" s="149" t="str">
        <f t="shared" si="0"/>
        <v>  </v>
      </c>
      <c r="AA68" s="149">
        <f t="shared" si="5"/>
        <v>0</v>
      </c>
      <c r="AB68" s="149">
        <f t="shared" si="6"/>
        <v>0</v>
      </c>
      <c r="AC68" s="149">
        <f t="shared" si="7"/>
        <v>0</v>
      </c>
    </row>
    <row r="69" spans="1:29" ht="24.75" customHeight="1">
      <c r="A69" s="19"/>
      <c r="B69" s="187"/>
      <c r="C69" s="94">
        <v>2</v>
      </c>
      <c r="D69" s="95"/>
      <c r="E69" s="96"/>
      <c r="F69" s="97"/>
      <c r="G69" s="150"/>
      <c r="H69" s="113"/>
      <c r="I69" s="152"/>
      <c r="J69" s="19"/>
      <c r="K69" s="187"/>
      <c r="L69" s="94">
        <v>2</v>
      </c>
      <c r="M69" s="107"/>
      <c r="N69" s="108"/>
      <c r="O69" s="109"/>
      <c r="P69" s="154"/>
      <c r="Q69" s="112"/>
      <c r="R69" s="156"/>
      <c r="U69" s="149" t="s">
        <v>411</v>
      </c>
      <c r="V69" s="149" t="str">
        <f t="shared" si="1"/>
        <v>  </v>
      </c>
      <c r="W69" s="149">
        <f t="shared" si="2"/>
        <v>0</v>
      </c>
      <c r="X69" s="149">
        <f t="shared" si="3"/>
        <v>0</v>
      </c>
      <c r="Y69" s="149">
        <f t="shared" si="4"/>
        <v>0</v>
      </c>
      <c r="Z69" s="149" t="str">
        <f t="shared" si="0"/>
        <v>  </v>
      </c>
      <c r="AA69" s="149">
        <f t="shared" si="5"/>
        <v>0</v>
      </c>
      <c r="AB69" s="149">
        <f t="shared" si="6"/>
        <v>0</v>
      </c>
      <c r="AC69" s="149">
        <f t="shared" si="7"/>
        <v>0</v>
      </c>
    </row>
    <row r="70" spans="1:29" ht="24.75" customHeight="1">
      <c r="A70" s="19"/>
      <c r="B70" s="187"/>
      <c r="C70" s="94">
        <v>3</v>
      </c>
      <c r="D70" s="95"/>
      <c r="E70" s="96"/>
      <c r="F70" s="97"/>
      <c r="G70" s="150"/>
      <c r="H70" s="113"/>
      <c r="I70" s="152"/>
      <c r="J70" s="19"/>
      <c r="K70" s="187"/>
      <c r="L70" s="94">
        <v>3</v>
      </c>
      <c r="M70" s="107"/>
      <c r="N70" s="108"/>
      <c r="O70" s="109"/>
      <c r="P70" s="154"/>
      <c r="Q70" s="112"/>
      <c r="R70" s="156"/>
      <c r="U70" s="149" t="s">
        <v>412</v>
      </c>
      <c r="V70" s="149" t="str">
        <f t="shared" si="1"/>
        <v>  </v>
      </c>
      <c r="W70" s="149">
        <f t="shared" si="2"/>
        <v>0</v>
      </c>
      <c r="X70" s="149">
        <f t="shared" si="3"/>
        <v>0</v>
      </c>
      <c r="Y70" s="149">
        <f t="shared" si="4"/>
        <v>0</v>
      </c>
      <c r="Z70" s="149" t="str">
        <f t="shared" si="0"/>
        <v>  </v>
      </c>
      <c r="AA70" s="149">
        <f t="shared" si="5"/>
        <v>0</v>
      </c>
      <c r="AB70" s="149">
        <f t="shared" si="6"/>
        <v>0</v>
      </c>
      <c r="AC70" s="149">
        <f t="shared" si="7"/>
        <v>0</v>
      </c>
    </row>
    <row r="71" spans="1:29" ht="24.75" customHeight="1">
      <c r="A71" s="19"/>
      <c r="B71" s="187"/>
      <c r="C71" s="94">
        <v>4</v>
      </c>
      <c r="D71" s="95"/>
      <c r="E71" s="96"/>
      <c r="F71" s="97"/>
      <c r="G71" s="150"/>
      <c r="H71" s="113"/>
      <c r="I71" s="152"/>
      <c r="J71" s="19"/>
      <c r="K71" s="187"/>
      <c r="L71" s="94">
        <v>4</v>
      </c>
      <c r="M71" s="107"/>
      <c r="N71" s="108"/>
      <c r="O71" s="109"/>
      <c r="P71" s="154"/>
      <c r="Q71" s="112"/>
      <c r="R71" s="156"/>
      <c r="U71" s="149" t="s">
        <v>413</v>
      </c>
      <c r="V71" s="149" t="str">
        <f t="shared" si="1"/>
        <v>  </v>
      </c>
      <c r="W71" s="149">
        <f t="shared" si="2"/>
        <v>0</v>
      </c>
      <c r="X71" s="149">
        <f t="shared" si="3"/>
        <v>0</v>
      </c>
      <c r="Y71" s="149">
        <f t="shared" si="4"/>
        <v>0</v>
      </c>
      <c r="Z71" s="149" t="str">
        <f t="shared" si="0"/>
        <v>  </v>
      </c>
      <c r="AA71" s="149">
        <f t="shared" si="5"/>
        <v>0</v>
      </c>
      <c r="AB71" s="149">
        <f t="shared" si="6"/>
        <v>0</v>
      </c>
      <c r="AC71" s="149">
        <f t="shared" si="7"/>
        <v>0</v>
      </c>
    </row>
    <row r="72" spans="1:29" ht="24.75" customHeight="1">
      <c r="A72" s="19"/>
      <c r="B72" s="188"/>
      <c r="C72" s="98">
        <v>5</v>
      </c>
      <c r="D72" s="48"/>
      <c r="E72" s="49"/>
      <c r="F72" s="99"/>
      <c r="G72" s="50"/>
      <c r="H72" s="51"/>
      <c r="I72" s="153"/>
      <c r="J72" s="19"/>
      <c r="K72" s="188"/>
      <c r="L72" s="98">
        <v>5</v>
      </c>
      <c r="M72" s="73"/>
      <c r="N72" s="74"/>
      <c r="O72" s="110"/>
      <c r="P72" s="75"/>
      <c r="Q72" s="76"/>
      <c r="R72" s="157"/>
      <c r="U72" s="149" t="s">
        <v>414</v>
      </c>
      <c r="V72" s="149" t="str">
        <f t="shared" si="1"/>
        <v>  </v>
      </c>
      <c r="W72" s="149">
        <f t="shared" si="2"/>
        <v>0</v>
      </c>
      <c r="X72" s="149">
        <f t="shared" si="3"/>
        <v>0</v>
      </c>
      <c r="Y72" s="149">
        <f t="shared" si="4"/>
        <v>0</v>
      </c>
      <c r="Z72" s="149" t="str">
        <f aca="true" t="shared" si="8" ref="Z72:Z81">M72&amp;" "&amp;N72&amp;" "&amp;O72</f>
        <v>  </v>
      </c>
      <c r="AA72" s="149">
        <f t="shared" si="5"/>
        <v>0</v>
      </c>
      <c r="AB72" s="149">
        <f t="shared" si="6"/>
        <v>0</v>
      </c>
      <c r="AC72" s="149">
        <f t="shared" si="7"/>
        <v>0</v>
      </c>
    </row>
    <row r="73" spans="1:29" ht="24.75" customHeight="1">
      <c r="A73" s="19">
        <f>IF(COUNTA(D73:F76)=12,1,0)</f>
        <v>0</v>
      </c>
      <c r="B73" s="186" t="s">
        <v>47</v>
      </c>
      <c r="C73" s="104">
        <v>1</v>
      </c>
      <c r="D73" s="53"/>
      <c r="E73" s="54"/>
      <c r="F73" s="105"/>
      <c r="G73" s="55"/>
      <c r="H73" s="56"/>
      <c r="I73" s="151"/>
      <c r="J73" s="19">
        <f>IF(COUNTA(M73:O76)=12,1,0)</f>
        <v>0</v>
      </c>
      <c r="K73" s="186" t="s">
        <v>47</v>
      </c>
      <c r="L73" s="104">
        <v>1</v>
      </c>
      <c r="M73" s="78"/>
      <c r="N73" s="79"/>
      <c r="O73" s="106"/>
      <c r="P73" s="80"/>
      <c r="Q73" s="81"/>
      <c r="R73" s="155"/>
      <c r="U73" s="149" t="s">
        <v>415</v>
      </c>
      <c r="V73" s="149" t="str">
        <f aca="true" t="shared" si="9" ref="V73:V82">D73&amp;" "&amp;E73&amp;" "&amp;F73</f>
        <v>  </v>
      </c>
      <c r="W73" s="149">
        <f aca="true" t="shared" si="10" ref="W73:W82">G73</f>
        <v>0</v>
      </c>
      <c r="X73" s="149">
        <f aca="true" t="shared" si="11" ref="X73:X82">H73</f>
        <v>0</v>
      </c>
      <c r="Y73" s="149">
        <f aca="true" t="shared" si="12" ref="Y73:Y82">I73</f>
        <v>0</v>
      </c>
      <c r="Z73" s="149" t="str">
        <f t="shared" si="8"/>
        <v>  </v>
      </c>
      <c r="AA73" s="149">
        <f aca="true" t="shared" si="13" ref="AA73:AA82">P73</f>
        <v>0</v>
      </c>
      <c r="AB73" s="149">
        <f aca="true" t="shared" si="14" ref="AB73:AB82">Q73</f>
        <v>0</v>
      </c>
      <c r="AC73" s="149">
        <f aca="true" t="shared" si="15" ref="AC73:AC82">R73</f>
        <v>0</v>
      </c>
    </row>
    <row r="74" spans="1:29" ht="24.75" customHeight="1">
      <c r="A74" s="19"/>
      <c r="B74" s="187"/>
      <c r="C74" s="94">
        <v>2</v>
      </c>
      <c r="D74" s="95"/>
      <c r="E74" s="96"/>
      <c r="F74" s="97"/>
      <c r="G74" s="150"/>
      <c r="H74" s="113"/>
      <c r="I74" s="152"/>
      <c r="J74" s="19"/>
      <c r="K74" s="187"/>
      <c r="L74" s="94">
        <v>2</v>
      </c>
      <c r="M74" s="107"/>
      <c r="N74" s="108"/>
      <c r="O74" s="109"/>
      <c r="P74" s="154"/>
      <c r="Q74" s="112"/>
      <c r="R74" s="156"/>
      <c r="U74" s="149" t="s">
        <v>416</v>
      </c>
      <c r="V74" s="149" t="str">
        <f t="shared" si="9"/>
        <v>  </v>
      </c>
      <c r="W74" s="149">
        <f t="shared" si="10"/>
        <v>0</v>
      </c>
      <c r="X74" s="149">
        <f t="shared" si="11"/>
        <v>0</v>
      </c>
      <c r="Y74" s="149">
        <f t="shared" si="12"/>
        <v>0</v>
      </c>
      <c r="Z74" s="149" t="str">
        <f t="shared" si="8"/>
        <v>  </v>
      </c>
      <c r="AA74" s="149">
        <f t="shared" si="13"/>
        <v>0</v>
      </c>
      <c r="AB74" s="149">
        <f t="shared" si="14"/>
        <v>0</v>
      </c>
      <c r="AC74" s="149">
        <f t="shared" si="15"/>
        <v>0</v>
      </c>
    </row>
    <row r="75" spans="1:29" ht="24.75" customHeight="1">
      <c r="A75" s="19"/>
      <c r="B75" s="187"/>
      <c r="C75" s="94">
        <v>3</v>
      </c>
      <c r="D75" s="95"/>
      <c r="E75" s="96"/>
      <c r="F75" s="97"/>
      <c r="G75" s="150"/>
      <c r="H75" s="113"/>
      <c r="I75" s="152"/>
      <c r="J75" s="19"/>
      <c r="K75" s="187"/>
      <c r="L75" s="94">
        <v>3</v>
      </c>
      <c r="M75" s="107"/>
      <c r="N75" s="108"/>
      <c r="O75" s="109"/>
      <c r="P75" s="154"/>
      <c r="Q75" s="112"/>
      <c r="R75" s="156"/>
      <c r="U75" s="149" t="s">
        <v>417</v>
      </c>
      <c r="V75" s="149" t="str">
        <f t="shared" si="9"/>
        <v>  </v>
      </c>
      <c r="W75" s="149">
        <f t="shared" si="10"/>
        <v>0</v>
      </c>
      <c r="X75" s="149">
        <f t="shared" si="11"/>
        <v>0</v>
      </c>
      <c r="Y75" s="149">
        <f t="shared" si="12"/>
        <v>0</v>
      </c>
      <c r="Z75" s="149" t="str">
        <f t="shared" si="8"/>
        <v>  </v>
      </c>
      <c r="AA75" s="149">
        <f t="shared" si="13"/>
        <v>0</v>
      </c>
      <c r="AB75" s="149">
        <f t="shared" si="14"/>
        <v>0</v>
      </c>
      <c r="AC75" s="149">
        <f t="shared" si="15"/>
        <v>0</v>
      </c>
    </row>
    <row r="76" spans="1:29" ht="24.75" customHeight="1">
      <c r="A76" s="19"/>
      <c r="B76" s="187"/>
      <c r="C76" s="94">
        <v>4</v>
      </c>
      <c r="D76" s="95"/>
      <c r="E76" s="96"/>
      <c r="F76" s="97"/>
      <c r="G76" s="150"/>
      <c r="H76" s="113"/>
      <c r="I76" s="152"/>
      <c r="J76" s="19"/>
      <c r="K76" s="187"/>
      <c r="L76" s="94">
        <v>4</v>
      </c>
      <c r="M76" s="107"/>
      <c r="N76" s="108"/>
      <c r="O76" s="109"/>
      <c r="P76" s="154"/>
      <c r="Q76" s="112"/>
      <c r="R76" s="156"/>
      <c r="U76" s="149" t="s">
        <v>418</v>
      </c>
      <c r="V76" s="149" t="str">
        <f t="shared" si="9"/>
        <v>  </v>
      </c>
      <c r="W76" s="149">
        <f t="shared" si="10"/>
        <v>0</v>
      </c>
      <c r="X76" s="149">
        <f t="shared" si="11"/>
        <v>0</v>
      </c>
      <c r="Y76" s="149">
        <f t="shared" si="12"/>
        <v>0</v>
      </c>
      <c r="Z76" s="149" t="str">
        <f t="shared" si="8"/>
        <v>  </v>
      </c>
      <c r="AA76" s="149">
        <f t="shared" si="13"/>
        <v>0</v>
      </c>
      <c r="AB76" s="149">
        <f t="shared" si="14"/>
        <v>0</v>
      </c>
      <c r="AC76" s="149">
        <f t="shared" si="15"/>
        <v>0</v>
      </c>
    </row>
    <row r="77" spans="1:29" ht="24.75" customHeight="1">
      <c r="A77" s="19"/>
      <c r="B77" s="188"/>
      <c r="C77" s="98">
        <v>5</v>
      </c>
      <c r="D77" s="48"/>
      <c r="E77" s="49"/>
      <c r="F77" s="99"/>
      <c r="G77" s="50"/>
      <c r="H77" s="51"/>
      <c r="I77" s="153"/>
      <c r="J77" s="19"/>
      <c r="K77" s="188"/>
      <c r="L77" s="98">
        <v>5</v>
      </c>
      <c r="M77" s="73"/>
      <c r="N77" s="74"/>
      <c r="O77" s="110"/>
      <c r="P77" s="75"/>
      <c r="Q77" s="76"/>
      <c r="R77" s="157"/>
      <c r="U77" s="149" t="s">
        <v>419</v>
      </c>
      <c r="V77" s="149" t="str">
        <f t="shared" si="9"/>
        <v>  </v>
      </c>
      <c r="W77" s="149">
        <f t="shared" si="10"/>
        <v>0</v>
      </c>
      <c r="X77" s="149">
        <f t="shared" si="11"/>
        <v>0</v>
      </c>
      <c r="Y77" s="149">
        <f t="shared" si="12"/>
        <v>0</v>
      </c>
      <c r="Z77" s="149" t="str">
        <f t="shared" si="8"/>
        <v>  </v>
      </c>
      <c r="AA77" s="149">
        <f t="shared" si="13"/>
        <v>0</v>
      </c>
      <c r="AB77" s="149">
        <f t="shared" si="14"/>
        <v>0</v>
      </c>
      <c r="AC77" s="149">
        <f t="shared" si="15"/>
        <v>0</v>
      </c>
    </row>
    <row r="78" spans="1:29" ht="24.75" customHeight="1">
      <c r="A78" s="19">
        <f>IF(COUNTA(D78:F81)=12,1,0)</f>
        <v>0</v>
      </c>
      <c r="B78" s="186" t="s">
        <v>48</v>
      </c>
      <c r="C78" s="104">
        <v>1</v>
      </c>
      <c r="D78" s="53"/>
      <c r="E78" s="54"/>
      <c r="F78" s="105"/>
      <c r="G78" s="55"/>
      <c r="H78" s="56"/>
      <c r="I78" s="151"/>
      <c r="J78" s="19">
        <f>IF(COUNTA(M78:O81)=12,1,0)</f>
        <v>0</v>
      </c>
      <c r="K78" s="186" t="s">
        <v>48</v>
      </c>
      <c r="L78" s="104">
        <v>1</v>
      </c>
      <c r="M78" s="78"/>
      <c r="N78" s="79"/>
      <c r="O78" s="106"/>
      <c r="P78" s="80"/>
      <c r="Q78" s="81"/>
      <c r="R78" s="155"/>
      <c r="U78" s="149" t="s">
        <v>420</v>
      </c>
      <c r="V78" s="149" t="str">
        <f t="shared" si="9"/>
        <v>  </v>
      </c>
      <c r="W78" s="149">
        <f t="shared" si="10"/>
        <v>0</v>
      </c>
      <c r="X78" s="149">
        <f t="shared" si="11"/>
        <v>0</v>
      </c>
      <c r="Y78" s="149">
        <f t="shared" si="12"/>
        <v>0</v>
      </c>
      <c r="Z78" s="149" t="str">
        <f t="shared" si="8"/>
        <v>  </v>
      </c>
      <c r="AA78" s="149">
        <f t="shared" si="13"/>
        <v>0</v>
      </c>
      <c r="AB78" s="149">
        <f t="shared" si="14"/>
        <v>0</v>
      </c>
      <c r="AC78" s="149">
        <f t="shared" si="15"/>
        <v>0</v>
      </c>
    </row>
    <row r="79" spans="1:29" ht="24.75" customHeight="1">
      <c r="A79" s="19"/>
      <c r="B79" s="187"/>
      <c r="C79" s="94">
        <v>2</v>
      </c>
      <c r="D79" s="95"/>
      <c r="E79" s="96"/>
      <c r="F79" s="97"/>
      <c r="G79" s="150"/>
      <c r="H79" s="113"/>
      <c r="I79" s="152"/>
      <c r="J79" s="19"/>
      <c r="K79" s="187"/>
      <c r="L79" s="94">
        <v>2</v>
      </c>
      <c r="M79" s="107"/>
      <c r="N79" s="108"/>
      <c r="O79" s="109"/>
      <c r="P79" s="154"/>
      <c r="Q79" s="112"/>
      <c r="R79" s="156"/>
      <c r="U79" s="149" t="s">
        <v>421</v>
      </c>
      <c r="V79" s="149" t="str">
        <f t="shared" si="9"/>
        <v>  </v>
      </c>
      <c r="W79" s="149">
        <f t="shared" si="10"/>
        <v>0</v>
      </c>
      <c r="X79" s="149">
        <f t="shared" si="11"/>
        <v>0</v>
      </c>
      <c r="Y79" s="149">
        <f t="shared" si="12"/>
        <v>0</v>
      </c>
      <c r="Z79" s="149" t="str">
        <f t="shared" si="8"/>
        <v>  </v>
      </c>
      <c r="AA79" s="149">
        <f t="shared" si="13"/>
        <v>0</v>
      </c>
      <c r="AB79" s="149">
        <f t="shared" si="14"/>
        <v>0</v>
      </c>
      <c r="AC79" s="149">
        <f t="shared" si="15"/>
        <v>0</v>
      </c>
    </row>
    <row r="80" spans="1:29" ht="24.75" customHeight="1">
      <c r="A80" s="19"/>
      <c r="B80" s="187"/>
      <c r="C80" s="94">
        <v>3</v>
      </c>
      <c r="D80" s="95"/>
      <c r="E80" s="96"/>
      <c r="F80" s="97"/>
      <c r="G80" s="150"/>
      <c r="H80" s="113"/>
      <c r="I80" s="152"/>
      <c r="J80" s="19"/>
      <c r="K80" s="187"/>
      <c r="L80" s="94">
        <v>3</v>
      </c>
      <c r="M80" s="107"/>
      <c r="N80" s="108"/>
      <c r="O80" s="109"/>
      <c r="P80" s="154"/>
      <c r="Q80" s="112"/>
      <c r="R80" s="156"/>
      <c r="U80" s="149" t="s">
        <v>422</v>
      </c>
      <c r="V80" s="149" t="str">
        <f t="shared" si="9"/>
        <v>  </v>
      </c>
      <c r="W80" s="149">
        <f t="shared" si="10"/>
        <v>0</v>
      </c>
      <c r="X80" s="149">
        <f t="shared" si="11"/>
        <v>0</v>
      </c>
      <c r="Y80" s="149">
        <f t="shared" si="12"/>
        <v>0</v>
      </c>
      <c r="Z80" s="149" t="str">
        <f t="shared" si="8"/>
        <v>  </v>
      </c>
      <c r="AA80" s="149">
        <f t="shared" si="13"/>
        <v>0</v>
      </c>
      <c r="AB80" s="149">
        <f t="shared" si="14"/>
        <v>0</v>
      </c>
      <c r="AC80" s="149">
        <f t="shared" si="15"/>
        <v>0</v>
      </c>
    </row>
    <row r="81" spans="1:29" ht="24.75" customHeight="1">
      <c r="A81" s="19"/>
      <c r="B81" s="187"/>
      <c r="C81" s="94">
        <v>4</v>
      </c>
      <c r="D81" s="95"/>
      <c r="E81" s="96"/>
      <c r="F81" s="97"/>
      <c r="G81" s="150"/>
      <c r="H81" s="113"/>
      <c r="I81" s="152"/>
      <c r="J81" s="19"/>
      <c r="K81" s="187"/>
      <c r="L81" s="94">
        <v>4</v>
      </c>
      <c r="M81" s="107"/>
      <c r="N81" s="108"/>
      <c r="O81" s="109"/>
      <c r="P81" s="154"/>
      <c r="Q81" s="112"/>
      <c r="R81" s="156"/>
      <c r="U81" s="149" t="s">
        <v>423</v>
      </c>
      <c r="V81" s="149" t="str">
        <f t="shared" si="9"/>
        <v>  </v>
      </c>
      <c r="W81" s="149">
        <f t="shared" si="10"/>
        <v>0</v>
      </c>
      <c r="X81" s="149">
        <f t="shared" si="11"/>
        <v>0</v>
      </c>
      <c r="Y81" s="149">
        <f t="shared" si="12"/>
        <v>0</v>
      </c>
      <c r="Z81" s="149" t="str">
        <f t="shared" si="8"/>
        <v>  </v>
      </c>
      <c r="AA81" s="149">
        <f t="shared" si="13"/>
        <v>0</v>
      </c>
      <c r="AB81" s="149">
        <f t="shared" si="14"/>
        <v>0</v>
      </c>
      <c r="AC81" s="149">
        <f t="shared" si="15"/>
        <v>0</v>
      </c>
    </row>
    <row r="82" spans="1:29" ht="24.75" customHeight="1">
      <c r="A82" s="19"/>
      <c r="B82" s="188"/>
      <c r="C82" s="98">
        <v>5</v>
      </c>
      <c r="D82" s="48"/>
      <c r="E82" s="49"/>
      <c r="F82" s="99"/>
      <c r="G82" s="50"/>
      <c r="H82" s="51"/>
      <c r="I82" s="153"/>
      <c r="J82" s="19"/>
      <c r="K82" s="188"/>
      <c r="L82" s="98">
        <v>5</v>
      </c>
      <c r="M82" s="73"/>
      <c r="N82" s="74"/>
      <c r="O82" s="110"/>
      <c r="P82" s="75"/>
      <c r="Q82" s="76"/>
      <c r="R82" s="157"/>
      <c r="U82" s="149" t="s">
        <v>424</v>
      </c>
      <c r="V82" s="149" t="str">
        <f t="shared" si="9"/>
        <v>  </v>
      </c>
      <c r="W82" s="149">
        <f t="shared" si="10"/>
        <v>0</v>
      </c>
      <c r="X82" s="149">
        <f t="shared" si="11"/>
        <v>0</v>
      </c>
      <c r="Y82" s="149">
        <f t="shared" si="12"/>
        <v>0</v>
      </c>
      <c r="Z82" s="149" t="str">
        <f>M82&amp;" "&amp;N82&amp;" "&amp;O82</f>
        <v>  </v>
      </c>
      <c r="AA82" s="149">
        <f t="shared" si="13"/>
        <v>0</v>
      </c>
      <c r="AB82" s="149">
        <f t="shared" si="14"/>
        <v>0</v>
      </c>
      <c r="AC82" s="149">
        <f t="shared" si="15"/>
        <v>0</v>
      </c>
    </row>
  </sheetData>
  <sheetProtection password="E7D6" sheet="1"/>
  <mergeCells count="33">
    <mergeCell ref="K78:K82"/>
    <mergeCell ref="K58:K62"/>
    <mergeCell ref="K63:K67"/>
    <mergeCell ref="K68:K72"/>
    <mergeCell ref="K73:K77"/>
    <mergeCell ref="K38:K42"/>
    <mergeCell ref="K43:K47"/>
    <mergeCell ref="K48:K52"/>
    <mergeCell ref="K53:K57"/>
    <mergeCell ref="B38:B42"/>
    <mergeCell ref="K18:K22"/>
    <mergeCell ref="K23:K27"/>
    <mergeCell ref="K28:K32"/>
    <mergeCell ref="K33:K37"/>
    <mergeCell ref="K5:O5"/>
    <mergeCell ref="K8:K12"/>
    <mergeCell ref="K13:K17"/>
    <mergeCell ref="B78:B82"/>
    <mergeCell ref="B48:B52"/>
    <mergeCell ref="B53:B57"/>
    <mergeCell ref="B58:B62"/>
    <mergeCell ref="B63:B67"/>
    <mergeCell ref="B43:B47"/>
    <mergeCell ref="B2:I2"/>
    <mergeCell ref="B5:F5"/>
    <mergeCell ref="B8:B12"/>
    <mergeCell ref="B13:B17"/>
    <mergeCell ref="B68:B72"/>
    <mergeCell ref="B73:B77"/>
    <mergeCell ref="B18:B22"/>
    <mergeCell ref="B23:B27"/>
    <mergeCell ref="B28:B32"/>
    <mergeCell ref="B33:B37"/>
  </mergeCells>
  <dataValidations count="3">
    <dataValidation allowBlank="1" showInputMessage="1" showErrorMessage="1" imeMode="hiragana" sqref="R8:R82 M8:N82 D8:E82 I8:I82"/>
    <dataValidation allowBlank="1" showInputMessage="1" showErrorMessage="1" imeMode="off" sqref="P8:Q82 G8:H82"/>
    <dataValidation type="list" allowBlank="1" showInputMessage="1" showErrorMessage="1" error="１年生の場合は ① を、&#10;２年生の場合は ② を入力してください。&#10;&#10;３年生は出場できません" imeMode="hiragana" sqref="F8:F82 O8:O82">
      <formula1>"①,②,③"</formula1>
    </dataValidation>
  </dataValidations>
  <printOptions/>
  <pageMargins left="0.75" right="0.75" top="0.48" bottom="0.49" header="0.512" footer="0.51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71"/>
  <sheetViews>
    <sheetView showGridLines="0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00390625" defaultRowHeight="24.75" customHeight="1"/>
  <cols>
    <col min="1" max="1" width="4.625" style="0" customWidth="1"/>
    <col min="2" max="2" width="7.50390625" style="0" customWidth="1"/>
    <col min="3" max="4" width="7.875" style="0" customWidth="1"/>
    <col min="5" max="5" width="5.25390625" style="0" bestFit="1" customWidth="1"/>
    <col min="6" max="6" width="7.625" style="0" bestFit="1" customWidth="1"/>
    <col min="7" max="7" width="20.625" style="0" customWidth="1"/>
    <col min="9" max="9" width="7.50390625" style="0" customWidth="1"/>
    <col min="10" max="11" width="7.875" style="0" customWidth="1"/>
    <col min="12" max="12" width="5.25390625" style="0" bestFit="1" customWidth="1"/>
    <col min="13" max="13" width="7.625" style="0" bestFit="1" customWidth="1"/>
    <col min="14" max="14" width="20.625" style="0" customWidth="1"/>
  </cols>
  <sheetData>
    <row r="1" s="2" customFormat="1" ht="24.75" customHeight="1">
      <c r="L1" s="15" t="s">
        <v>101</v>
      </c>
    </row>
    <row r="2" spans="2:12" s="2" customFormat="1" ht="24.75" customHeight="1">
      <c r="B2" s="182" t="s">
        <v>29</v>
      </c>
      <c r="C2" s="183"/>
      <c r="D2" s="183"/>
      <c r="E2" s="183"/>
      <c r="F2" s="183"/>
      <c r="G2" s="183"/>
      <c r="H2" s="183"/>
      <c r="I2" s="183"/>
      <c r="J2" s="184"/>
      <c r="L2" s="15" t="s">
        <v>102</v>
      </c>
    </row>
    <row r="3" s="2" customFormat="1" ht="24.75" customHeight="1"/>
    <row r="5" spans="2:14" ht="24.75" customHeight="1" thickBot="1">
      <c r="B5" s="189" t="s">
        <v>5</v>
      </c>
      <c r="C5" s="189"/>
      <c r="D5" s="10"/>
      <c r="E5" s="18" t="s">
        <v>44</v>
      </c>
      <c r="F5" s="20">
        <f>SUM(A7:A56)</f>
        <v>0</v>
      </c>
      <c r="G5" s="122" t="s">
        <v>8</v>
      </c>
      <c r="I5" s="189" t="s">
        <v>13</v>
      </c>
      <c r="J5" s="189"/>
      <c r="K5" s="10"/>
      <c r="L5" s="18" t="s">
        <v>44</v>
      </c>
      <c r="M5" s="20">
        <f>SUM(H7:H56)</f>
        <v>0</v>
      </c>
      <c r="N5" s="122" t="s">
        <v>8</v>
      </c>
    </row>
    <row r="6" spans="2:14" ht="24.75" customHeight="1" thickBot="1">
      <c r="B6" s="12" t="s">
        <v>6</v>
      </c>
      <c r="C6" s="13" t="s">
        <v>7</v>
      </c>
      <c r="D6" s="3" t="s">
        <v>8</v>
      </c>
      <c r="E6" s="14" t="s">
        <v>9</v>
      </c>
      <c r="F6" s="17" t="s">
        <v>103</v>
      </c>
      <c r="G6" s="16" t="s">
        <v>11</v>
      </c>
      <c r="I6" s="12" t="s">
        <v>6</v>
      </c>
      <c r="J6" s="13" t="s">
        <v>7</v>
      </c>
      <c r="K6" s="3" t="s">
        <v>8</v>
      </c>
      <c r="L6" s="14" t="s">
        <v>9</v>
      </c>
      <c r="M6" s="17" t="s">
        <v>103</v>
      </c>
      <c r="N6" s="16" t="s">
        <v>11</v>
      </c>
    </row>
    <row r="7" spans="1:15" ht="22.5" customHeight="1">
      <c r="A7" s="19">
        <f>IF(COUNTA(C7:E7)=3,1,0)</f>
        <v>0</v>
      </c>
      <c r="B7" s="123">
        <v>1</v>
      </c>
      <c r="C7" s="43"/>
      <c r="D7" s="44"/>
      <c r="E7" s="45"/>
      <c r="F7" s="46"/>
      <c r="G7" s="47"/>
      <c r="H7" s="19">
        <f>IF(COUNTA(J7:L7)=3,1,0)</f>
        <v>0</v>
      </c>
      <c r="I7" s="123">
        <v>1</v>
      </c>
      <c r="J7" s="68"/>
      <c r="K7" s="69"/>
      <c r="L7" s="70"/>
      <c r="M7" s="71"/>
      <c r="N7" s="72"/>
      <c r="O7" s="127"/>
    </row>
    <row r="8" spans="1:15" ht="22.5" customHeight="1">
      <c r="A8" s="19">
        <f>IF(COUNTA(C8:E8)=3,1,0)</f>
        <v>0</v>
      </c>
      <c r="B8" s="124">
        <v>2</v>
      </c>
      <c r="C8" s="53"/>
      <c r="D8" s="54"/>
      <c r="E8" s="55"/>
      <c r="F8" s="56"/>
      <c r="G8" s="57"/>
      <c r="H8" s="19">
        <f>IF(COUNTA(J8:L8)=3,1,0)</f>
        <v>0</v>
      </c>
      <c r="I8" s="124">
        <v>2</v>
      </c>
      <c r="J8" s="78"/>
      <c r="K8" s="79"/>
      <c r="L8" s="80"/>
      <c r="M8" s="81"/>
      <c r="N8" s="82"/>
      <c r="O8" s="127"/>
    </row>
    <row r="9" spans="1:15" ht="22.5" customHeight="1">
      <c r="A9" s="19">
        <f aca="true" t="shared" si="0" ref="A9:A52">IF(COUNTA(C9:E9)=3,1,0)</f>
        <v>0</v>
      </c>
      <c r="B9" s="124">
        <v>3</v>
      </c>
      <c r="C9" s="53"/>
      <c r="D9" s="54"/>
      <c r="E9" s="55"/>
      <c r="F9" s="56"/>
      <c r="G9" s="57"/>
      <c r="H9" s="19">
        <f>IF(COUNTA(J9:L9)=3,1,0)</f>
        <v>0</v>
      </c>
      <c r="I9" s="124">
        <v>3</v>
      </c>
      <c r="J9" s="78"/>
      <c r="K9" s="79"/>
      <c r="L9" s="80"/>
      <c r="M9" s="81"/>
      <c r="N9" s="82"/>
      <c r="O9" s="127"/>
    </row>
    <row r="10" spans="1:15" ht="22.5" customHeight="1">
      <c r="A10" s="19">
        <f t="shared" si="0"/>
        <v>0</v>
      </c>
      <c r="B10" s="124">
        <v>4</v>
      </c>
      <c r="C10" s="53"/>
      <c r="D10" s="54"/>
      <c r="E10" s="55"/>
      <c r="F10" s="56"/>
      <c r="G10" s="57"/>
      <c r="H10" s="19">
        <f aca="true" t="shared" si="1" ref="H10:H52">IF(COUNTA(J10:L10)=3,1,0)</f>
        <v>0</v>
      </c>
      <c r="I10" s="124">
        <v>4</v>
      </c>
      <c r="J10" s="78"/>
      <c r="K10" s="79"/>
      <c r="L10" s="80"/>
      <c r="M10" s="81"/>
      <c r="N10" s="82"/>
      <c r="O10" s="127"/>
    </row>
    <row r="11" spans="1:15" ht="22.5" customHeight="1" thickBot="1">
      <c r="A11" s="19">
        <f t="shared" si="0"/>
        <v>0</v>
      </c>
      <c r="B11" s="124">
        <v>5</v>
      </c>
      <c r="C11" s="53"/>
      <c r="D11" s="54"/>
      <c r="E11" s="55"/>
      <c r="F11" s="56"/>
      <c r="G11" s="57"/>
      <c r="H11" s="19">
        <f t="shared" si="1"/>
        <v>0</v>
      </c>
      <c r="I11" s="124">
        <v>5</v>
      </c>
      <c r="J11" s="78"/>
      <c r="K11" s="79"/>
      <c r="L11" s="80"/>
      <c r="M11" s="81"/>
      <c r="N11" s="82"/>
      <c r="O11" s="127"/>
    </row>
    <row r="12" spans="1:15" ht="22.5" customHeight="1">
      <c r="A12" s="19">
        <f t="shared" si="0"/>
        <v>0</v>
      </c>
      <c r="B12" s="125">
        <v>6</v>
      </c>
      <c r="C12" s="63"/>
      <c r="D12" s="64"/>
      <c r="E12" s="65"/>
      <c r="F12" s="66"/>
      <c r="G12" s="67"/>
      <c r="H12" s="19">
        <f t="shared" si="1"/>
        <v>0</v>
      </c>
      <c r="I12" s="125">
        <v>6</v>
      </c>
      <c r="J12" s="88"/>
      <c r="K12" s="89"/>
      <c r="L12" s="90"/>
      <c r="M12" s="91"/>
      <c r="N12" s="92"/>
      <c r="O12" s="127"/>
    </row>
    <row r="13" spans="1:15" ht="22.5" customHeight="1">
      <c r="A13" s="19">
        <f t="shared" si="0"/>
        <v>0</v>
      </c>
      <c r="B13" s="124">
        <v>7</v>
      </c>
      <c r="C13" s="53"/>
      <c r="D13" s="54"/>
      <c r="E13" s="55"/>
      <c r="F13" s="56"/>
      <c r="G13" s="57"/>
      <c r="H13" s="19">
        <f t="shared" si="1"/>
        <v>0</v>
      </c>
      <c r="I13" s="124">
        <v>7</v>
      </c>
      <c r="J13" s="78"/>
      <c r="K13" s="79"/>
      <c r="L13" s="80"/>
      <c r="M13" s="81"/>
      <c r="N13" s="82"/>
      <c r="O13" s="127"/>
    </row>
    <row r="14" spans="1:15" ht="22.5" customHeight="1">
      <c r="A14" s="19">
        <f t="shared" si="0"/>
        <v>0</v>
      </c>
      <c r="B14" s="124">
        <v>8</v>
      </c>
      <c r="C14" s="53"/>
      <c r="D14" s="54"/>
      <c r="E14" s="55"/>
      <c r="F14" s="56"/>
      <c r="G14" s="57"/>
      <c r="H14" s="19">
        <f t="shared" si="1"/>
        <v>0</v>
      </c>
      <c r="I14" s="124">
        <v>8</v>
      </c>
      <c r="J14" s="78"/>
      <c r="K14" s="79"/>
      <c r="L14" s="80"/>
      <c r="M14" s="81"/>
      <c r="N14" s="82"/>
      <c r="O14" s="127"/>
    </row>
    <row r="15" spans="1:15" ht="22.5" customHeight="1">
      <c r="A15" s="19">
        <f t="shared" si="0"/>
        <v>0</v>
      </c>
      <c r="B15" s="124">
        <v>9</v>
      </c>
      <c r="C15" s="53"/>
      <c r="D15" s="54"/>
      <c r="E15" s="55"/>
      <c r="F15" s="56"/>
      <c r="G15" s="57"/>
      <c r="H15" s="19">
        <f t="shared" si="1"/>
        <v>0</v>
      </c>
      <c r="I15" s="124">
        <v>9</v>
      </c>
      <c r="J15" s="78"/>
      <c r="K15" s="79"/>
      <c r="L15" s="80"/>
      <c r="M15" s="81"/>
      <c r="N15" s="82"/>
      <c r="O15" s="127"/>
    </row>
    <row r="16" spans="1:15" ht="22.5" customHeight="1" thickBot="1">
      <c r="A16" s="19">
        <f t="shared" si="0"/>
        <v>0</v>
      </c>
      <c r="B16" s="124">
        <v>10</v>
      </c>
      <c r="C16" s="53"/>
      <c r="D16" s="54"/>
      <c r="E16" s="55"/>
      <c r="F16" s="56"/>
      <c r="G16" s="57"/>
      <c r="H16" s="19">
        <f t="shared" si="1"/>
        <v>0</v>
      </c>
      <c r="I16" s="124">
        <v>10</v>
      </c>
      <c r="J16" s="78"/>
      <c r="K16" s="79"/>
      <c r="L16" s="80"/>
      <c r="M16" s="81"/>
      <c r="N16" s="82"/>
      <c r="O16" s="127"/>
    </row>
    <row r="17" spans="1:15" ht="22.5" customHeight="1">
      <c r="A17" s="19">
        <f t="shared" si="0"/>
        <v>0</v>
      </c>
      <c r="B17" s="125">
        <v>11</v>
      </c>
      <c r="C17" s="63"/>
      <c r="D17" s="64"/>
      <c r="E17" s="65"/>
      <c r="F17" s="66"/>
      <c r="G17" s="67"/>
      <c r="H17" s="19">
        <f t="shared" si="1"/>
        <v>0</v>
      </c>
      <c r="I17" s="125">
        <v>11</v>
      </c>
      <c r="J17" s="88"/>
      <c r="K17" s="89"/>
      <c r="L17" s="90"/>
      <c r="M17" s="91"/>
      <c r="N17" s="92"/>
      <c r="O17" s="127"/>
    </row>
    <row r="18" spans="1:15" ht="22.5" customHeight="1">
      <c r="A18" s="19">
        <f t="shared" si="0"/>
        <v>0</v>
      </c>
      <c r="B18" s="124">
        <v>12</v>
      </c>
      <c r="C18" s="53"/>
      <c r="D18" s="54"/>
      <c r="E18" s="55"/>
      <c r="F18" s="56"/>
      <c r="G18" s="57"/>
      <c r="H18" s="19">
        <f t="shared" si="1"/>
        <v>0</v>
      </c>
      <c r="I18" s="124">
        <v>12</v>
      </c>
      <c r="J18" s="78"/>
      <c r="K18" s="79"/>
      <c r="L18" s="80"/>
      <c r="M18" s="81"/>
      <c r="N18" s="82"/>
      <c r="O18" s="127"/>
    </row>
    <row r="19" spans="1:15" ht="22.5" customHeight="1">
      <c r="A19" s="19">
        <f t="shared" si="0"/>
        <v>0</v>
      </c>
      <c r="B19" s="124">
        <v>13</v>
      </c>
      <c r="C19" s="53"/>
      <c r="D19" s="54"/>
      <c r="E19" s="55"/>
      <c r="F19" s="56"/>
      <c r="G19" s="57"/>
      <c r="H19" s="19">
        <f t="shared" si="1"/>
        <v>0</v>
      </c>
      <c r="I19" s="124">
        <v>13</v>
      </c>
      <c r="J19" s="78"/>
      <c r="K19" s="79"/>
      <c r="L19" s="80"/>
      <c r="M19" s="81"/>
      <c r="N19" s="82"/>
      <c r="O19" s="127"/>
    </row>
    <row r="20" spans="1:15" ht="22.5" customHeight="1">
      <c r="A20" s="19">
        <f t="shared" si="0"/>
        <v>0</v>
      </c>
      <c r="B20" s="124">
        <v>14</v>
      </c>
      <c r="C20" s="53"/>
      <c r="D20" s="54"/>
      <c r="E20" s="55"/>
      <c r="F20" s="56"/>
      <c r="G20" s="57"/>
      <c r="H20" s="19">
        <f t="shared" si="1"/>
        <v>0</v>
      </c>
      <c r="I20" s="124">
        <v>14</v>
      </c>
      <c r="J20" s="78"/>
      <c r="K20" s="79"/>
      <c r="L20" s="80"/>
      <c r="M20" s="81"/>
      <c r="N20" s="82"/>
      <c r="O20" s="127"/>
    </row>
    <row r="21" spans="1:15" ht="22.5" customHeight="1" thickBot="1">
      <c r="A21" s="19">
        <f t="shared" si="0"/>
        <v>0</v>
      </c>
      <c r="B21" s="124">
        <v>15</v>
      </c>
      <c r="C21" s="53"/>
      <c r="D21" s="54"/>
      <c r="E21" s="55"/>
      <c r="F21" s="56"/>
      <c r="G21" s="57"/>
      <c r="H21" s="19">
        <f t="shared" si="1"/>
        <v>0</v>
      </c>
      <c r="I21" s="124">
        <v>15</v>
      </c>
      <c r="J21" s="78"/>
      <c r="K21" s="79"/>
      <c r="L21" s="80"/>
      <c r="M21" s="81"/>
      <c r="N21" s="82"/>
      <c r="O21" s="127"/>
    </row>
    <row r="22" spans="1:15" ht="22.5" customHeight="1">
      <c r="A22" s="19">
        <f t="shared" si="0"/>
        <v>0</v>
      </c>
      <c r="B22" s="125">
        <v>16</v>
      </c>
      <c r="C22" s="63"/>
      <c r="D22" s="64"/>
      <c r="E22" s="65"/>
      <c r="F22" s="66"/>
      <c r="G22" s="67"/>
      <c r="H22" s="19">
        <f t="shared" si="1"/>
        <v>0</v>
      </c>
      <c r="I22" s="125">
        <v>16</v>
      </c>
      <c r="J22" s="88"/>
      <c r="K22" s="89"/>
      <c r="L22" s="90"/>
      <c r="M22" s="91"/>
      <c r="N22" s="92"/>
      <c r="O22" s="127"/>
    </row>
    <row r="23" spans="1:15" ht="22.5" customHeight="1">
      <c r="A23" s="19">
        <f t="shared" si="0"/>
        <v>0</v>
      </c>
      <c r="B23" s="124">
        <v>17</v>
      </c>
      <c r="C23" s="53"/>
      <c r="D23" s="54"/>
      <c r="E23" s="55"/>
      <c r="F23" s="56"/>
      <c r="G23" s="57"/>
      <c r="H23" s="19">
        <f t="shared" si="1"/>
        <v>0</v>
      </c>
      <c r="I23" s="124">
        <v>17</v>
      </c>
      <c r="J23" s="78"/>
      <c r="K23" s="79"/>
      <c r="L23" s="80"/>
      <c r="M23" s="81"/>
      <c r="N23" s="82"/>
      <c r="O23" s="127"/>
    </row>
    <row r="24" spans="1:15" ht="22.5" customHeight="1">
      <c r="A24" s="19">
        <f t="shared" si="0"/>
        <v>0</v>
      </c>
      <c r="B24" s="124">
        <v>18</v>
      </c>
      <c r="C24" s="53"/>
      <c r="D24" s="54"/>
      <c r="E24" s="55"/>
      <c r="F24" s="56"/>
      <c r="G24" s="57"/>
      <c r="H24" s="19">
        <f t="shared" si="1"/>
        <v>0</v>
      </c>
      <c r="I24" s="124">
        <v>18</v>
      </c>
      <c r="J24" s="78"/>
      <c r="K24" s="79"/>
      <c r="L24" s="80"/>
      <c r="M24" s="81"/>
      <c r="N24" s="82"/>
      <c r="O24" s="127"/>
    </row>
    <row r="25" spans="1:15" ht="22.5" customHeight="1">
      <c r="A25" s="19">
        <f t="shared" si="0"/>
        <v>0</v>
      </c>
      <c r="B25" s="124">
        <v>19</v>
      </c>
      <c r="C25" s="53"/>
      <c r="D25" s="54"/>
      <c r="E25" s="55"/>
      <c r="F25" s="56"/>
      <c r="G25" s="57"/>
      <c r="H25" s="19">
        <f t="shared" si="1"/>
        <v>0</v>
      </c>
      <c r="I25" s="124">
        <v>19</v>
      </c>
      <c r="J25" s="78"/>
      <c r="K25" s="79"/>
      <c r="L25" s="80"/>
      <c r="M25" s="81"/>
      <c r="N25" s="82"/>
      <c r="O25" s="127"/>
    </row>
    <row r="26" spans="1:15" ht="22.5" customHeight="1" thickBot="1">
      <c r="A26" s="19">
        <f t="shared" si="0"/>
        <v>0</v>
      </c>
      <c r="B26" s="124">
        <v>20</v>
      </c>
      <c r="C26" s="53"/>
      <c r="D26" s="54"/>
      <c r="E26" s="55"/>
      <c r="F26" s="56"/>
      <c r="G26" s="57"/>
      <c r="H26" s="19">
        <f t="shared" si="1"/>
        <v>0</v>
      </c>
      <c r="I26" s="124">
        <v>20</v>
      </c>
      <c r="J26" s="78"/>
      <c r="K26" s="79"/>
      <c r="L26" s="80"/>
      <c r="M26" s="81"/>
      <c r="N26" s="82"/>
      <c r="O26" s="127"/>
    </row>
    <row r="27" spans="1:15" ht="22.5" customHeight="1">
      <c r="A27" s="19">
        <f t="shared" si="0"/>
        <v>0</v>
      </c>
      <c r="B27" s="125">
        <v>21</v>
      </c>
      <c r="C27" s="63"/>
      <c r="D27" s="64"/>
      <c r="E27" s="65"/>
      <c r="F27" s="66"/>
      <c r="G27" s="67"/>
      <c r="H27" s="19">
        <f t="shared" si="1"/>
        <v>0</v>
      </c>
      <c r="I27" s="125">
        <v>21</v>
      </c>
      <c r="J27" s="88"/>
      <c r="K27" s="89"/>
      <c r="L27" s="90"/>
      <c r="M27" s="91"/>
      <c r="N27" s="92"/>
      <c r="O27" s="127"/>
    </row>
    <row r="28" spans="1:15" ht="22.5" customHeight="1">
      <c r="A28" s="19">
        <f t="shared" si="0"/>
        <v>0</v>
      </c>
      <c r="B28" s="124">
        <v>22</v>
      </c>
      <c r="C28" s="53"/>
      <c r="D28" s="54"/>
      <c r="E28" s="55"/>
      <c r="F28" s="56"/>
      <c r="G28" s="57"/>
      <c r="H28" s="19">
        <f t="shared" si="1"/>
        <v>0</v>
      </c>
      <c r="I28" s="124">
        <v>22</v>
      </c>
      <c r="J28" s="78"/>
      <c r="K28" s="79"/>
      <c r="L28" s="80"/>
      <c r="M28" s="81"/>
      <c r="N28" s="82"/>
      <c r="O28" s="127"/>
    </row>
    <row r="29" spans="1:15" ht="22.5" customHeight="1">
      <c r="A29" s="19">
        <f t="shared" si="0"/>
        <v>0</v>
      </c>
      <c r="B29" s="124">
        <v>23</v>
      </c>
      <c r="C29" s="53"/>
      <c r="D29" s="54"/>
      <c r="E29" s="55"/>
      <c r="F29" s="56"/>
      <c r="G29" s="57"/>
      <c r="H29" s="19">
        <f t="shared" si="1"/>
        <v>0</v>
      </c>
      <c r="I29" s="124">
        <v>23</v>
      </c>
      <c r="J29" s="78"/>
      <c r="K29" s="79"/>
      <c r="L29" s="80"/>
      <c r="M29" s="81"/>
      <c r="N29" s="82"/>
      <c r="O29" s="127"/>
    </row>
    <row r="30" spans="1:15" ht="22.5" customHeight="1">
      <c r="A30" s="19">
        <f t="shared" si="0"/>
        <v>0</v>
      </c>
      <c r="B30" s="124">
        <v>24</v>
      </c>
      <c r="C30" s="53"/>
      <c r="D30" s="54"/>
      <c r="E30" s="55"/>
      <c r="F30" s="56"/>
      <c r="G30" s="57"/>
      <c r="H30" s="19">
        <f t="shared" si="1"/>
        <v>0</v>
      </c>
      <c r="I30" s="124">
        <v>24</v>
      </c>
      <c r="J30" s="78"/>
      <c r="K30" s="79"/>
      <c r="L30" s="80"/>
      <c r="M30" s="81"/>
      <c r="N30" s="82"/>
      <c r="O30" s="127"/>
    </row>
    <row r="31" spans="1:15" ht="22.5" customHeight="1" thickBot="1">
      <c r="A31" s="19">
        <f t="shared" si="0"/>
        <v>0</v>
      </c>
      <c r="B31" s="124">
        <v>25</v>
      </c>
      <c r="C31" s="53"/>
      <c r="D31" s="54"/>
      <c r="E31" s="55"/>
      <c r="F31" s="56"/>
      <c r="G31" s="57"/>
      <c r="H31" s="19">
        <f t="shared" si="1"/>
        <v>0</v>
      </c>
      <c r="I31" s="124">
        <v>25</v>
      </c>
      <c r="J31" s="78"/>
      <c r="K31" s="79"/>
      <c r="L31" s="80"/>
      <c r="M31" s="81"/>
      <c r="N31" s="82"/>
      <c r="O31" s="127"/>
    </row>
    <row r="32" spans="1:15" ht="22.5" customHeight="1">
      <c r="A32" s="19">
        <f t="shared" si="0"/>
        <v>0</v>
      </c>
      <c r="B32" s="125">
        <v>26</v>
      </c>
      <c r="C32" s="63"/>
      <c r="D32" s="64"/>
      <c r="E32" s="65"/>
      <c r="F32" s="66"/>
      <c r="G32" s="67"/>
      <c r="H32" s="19">
        <f t="shared" si="1"/>
        <v>0</v>
      </c>
      <c r="I32" s="125">
        <v>26</v>
      </c>
      <c r="J32" s="88"/>
      <c r="K32" s="89"/>
      <c r="L32" s="90"/>
      <c r="M32" s="91"/>
      <c r="N32" s="92"/>
      <c r="O32" s="127"/>
    </row>
    <row r="33" spans="1:15" ht="22.5" customHeight="1">
      <c r="A33" s="19">
        <f t="shared" si="0"/>
        <v>0</v>
      </c>
      <c r="B33" s="124">
        <v>27</v>
      </c>
      <c r="C33" s="53"/>
      <c r="D33" s="54"/>
      <c r="E33" s="55"/>
      <c r="F33" s="56"/>
      <c r="G33" s="57"/>
      <c r="H33" s="19">
        <f t="shared" si="1"/>
        <v>0</v>
      </c>
      <c r="I33" s="124">
        <v>27</v>
      </c>
      <c r="J33" s="78"/>
      <c r="K33" s="79"/>
      <c r="L33" s="80"/>
      <c r="M33" s="81"/>
      <c r="N33" s="82"/>
      <c r="O33" s="127"/>
    </row>
    <row r="34" spans="1:15" ht="22.5" customHeight="1">
      <c r="A34" s="19">
        <f t="shared" si="0"/>
        <v>0</v>
      </c>
      <c r="B34" s="124">
        <v>28</v>
      </c>
      <c r="C34" s="53"/>
      <c r="D34" s="54"/>
      <c r="E34" s="55"/>
      <c r="F34" s="56"/>
      <c r="G34" s="57"/>
      <c r="H34" s="19">
        <f t="shared" si="1"/>
        <v>0</v>
      </c>
      <c r="I34" s="124">
        <v>28</v>
      </c>
      <c r="J34" s="78"/>
      <c r="K34" s="79"/>
      <c r="L34" s="80"/>
      <c r="M34" s="81"/>
      <c r="N34" s="82"/>
      <c r="O34" s="127"/>
    </row>
    <row r="35" spans="1:15" ht="22.5" customHeight="1">
      <c r="A35" s="19">
        <f t="shared" si="0"/>
        <v>0</v>
      </c>
      <c r="B35" s="124">
        <v>29</v>
      </c>
      <c r="C35" s="53"/>
      <c r="D35" s="54"/>
      <c r="E35" s="55"/>
      <c r="F35" s="56"/>
      <c r="G35" s="57"/>
      <c r="H35" s="19">
        <f t="shared" si="1"/>
        <v>0</v>
      </c>
      <c r="I35" s="124">
        <v>29</v>
      </c>
      <c r="J35" s="78"/>
      <c r="K35" s="79"/>
      <c r="L35" s="80"/>
      <c r="M35" s="81"/>
      <c r="N35" s="82"/>
      <c r="O35" s="127"/>
    </row>
    <row r="36" spans="1:15" ht="22.5" customHeight="1" thickBot="1">
      <c r="A36" s="19">
        <f t="shared" si="0"/>
        <v>0</v>
      </c>
      <c r="B36" s="124">
        <v>30</v>
      </c>
      <c r="C36" s="53"/>
      <c r="D36" s="54"/>
      <c r="E36" s="55"/>
      <c r="F36" s="56"/>
      <c r="G36" s="57"/>
      <c r="H36" s="19">
        <f t="shared" si="1"/>
        <v>0</v>
      </c>
      <c r="I36" s="124">
        <v>30</v>
      </c>
      <c r="J36" s="78"/>
      <c r="K36" s="79"/>
      <c r="L36" s="80"/>
      <c r="M36" s="81"/>
      <c r="N36" s="82"/>
      <c r="O36" s="127"/>
    </row>
    <row r="37" spans="1:15" ht="22.5" customHeight="1">
      <c r="A37" s="19">
        <f t="shared" si="0"/>
        <v>0</v>
      </c>
      <c r="B37" s="125">
        <v>31</v>
      </c>
      <c r="C37" s="63"/>
      <c r="D37" s="64"/>
      <c r="E37" s="65"/>
      <c r="F37" s="66"/>
      <c r="G37" s="67"/>
      <c r="H37" s="19">
        <f t="shared" si="1"/>
        <v>0</v>
      </c>
      <c r="I37" s="125">
        <v>31</v>
      </c>
      <c r="J37" s="88"/>
      <c r="K37" s="89"/>
      <c r="L37" s="90"/>
      <c r="M37" s="91"/>
      <c r="N37" s="92"/>
      <c r="O37" s="127"/>
    </row>
    <row r="38" spans="1:15" ht="22.5" customHeight="1">
      <c r="A38" s="19">
        <f t="shared" si="0"/>
        <v>0</v>
      </c>
      <c r="B38" s="124">
        <v>32</v>
      </c>
      <c r="C38" s="53"/>
      <c r="D38" s="54"/>
      <c r="E38" s="55"/>
      <c r="F38" s="56"/>
      <c r="G38" s="57"/>
      <c r="H38" s="19">
        <f t="shared" si="1"/>
        <v>0</v>
      </c>
      <c r="I38" s="124">
        <v>32</v>
      </c>
      <c r="J38" s="78"/>
      <c r="K38" s="79"/>
      <c r="L38" s="80"/>
      <c r="M38" s="81"/>
      <c r="N38" s="82"/>
      <c r="O38" s="127"/>
    </row>
    <row r="39" spans="1:15" ht="22.5" customHeight="1">
      <c r="A39" s="19">
        <f t="shared" si="0"/>
        <v>0</v>
      </c>
      <c r="B39" s="124">
        <v>33</v>
      </c>
      <c r="C39" s="53"/>
      <c r="D39" s="54"/>
      <c r="E39" s="55"/>
      <c r="F39" s="56"/>
      <c r="G39" s="57"/>
      <c r="H39" s="19">
        <f t="shared" si="1"/>
        <v>0</v>
      </c>
      <c r="I39" s="128">
        <v>33</v>
      </c>
      <c r="J39" s="78"/>
      <c r="K39" s="79"/>
      <c r="L39" s="80"/>
      <c r="M39" s="81"/>
      <c r="N39" s="82"/>
      <c r="O39" s="127"/>
    </row>
    <row r="40" spans="1:15" ht="22.5" customHeight="1">
      <c r="A40" s="19">
        <f t="shared" si="0"/>
        <v>0</v>
      </c>
      <c r="B40" s="124">
        <v>34</v>
      </c>
      <c r="C40" s="53"/>
      <c r="D40" s="54"/>
      <c r="E40" s="55"/>
      <c r="F40" s="56"/>
      <c r="G40" s="57"/>
      <c r="H40" s="19">
        <f t="shared" si="1"/>
        <v>0</v>
      </c>
      <c r="I40" s="128">
        <v>34</v>
      </c>
      <c r="J40" s="78"/>
      <c r="K40" s="79"/>
      <c r="L40" s="80"/>
      <c r="M40" s="81"/>
      <c r="N40" s="82"/>
      <c r="O40" s="127"/>
    </row>
    <row r="41" spans="1:15" ht="22.5" customHeight="1" thickBot="1">
      <c r="A41" s="19">
        <f t="shared" si="0"/>
        <v>0</v>
      </c>
      <c r="B41" s="124">
        <v>35</v>
      </c>
      <c r="C41" s="53"/>
      <c r="D41" s="54"/>
      <c r="E41" s="55"/>
      <c r="F41" s="56"/>
      <c r="G41" s="57"/>
      <c r="H41" s="19">
        <f t="shared" si="1"/>
        <v>0</v>
      </c>
      <c r="I41" s="128">
        <v>35</v>
      </c>
      <c r="J41" s="78"/>
      <c r="K41" s="79"/>
      <c r="L41" s="80"/>
      <c r="M41" s="81"/>
      <c r="N41" s="82"/>
      <c r="O41" s="127"/>
    </row>
    <row r="42" spans="1:15" ht="22.5" customHeight="1">
      <c r="A42" s="19">
        <f t="shared" si="0"/>
        <v>0</v>
      </c>
      <c r="B42" s="125">
        <v>36</v>
      </c>
      <c r="C42" s="63"/>
      <c r="D42" s="64"/>
      <c r="E42" s="65"/>
      <c r="F42" s="66"/>
      <c r="G42" s="67"/>
      <c r="H42" s="19">
        <f t="shared" si="1"/>
        <v>0</v>
      </c>
      <c r="I42" s="129">
        <v>36</v>
      </c>
      <c r="J42" s="88"/>
      <c r="K42" s="89"/>
      <c r="L42" s="90"/>
      <c r="M42" s="91"/>
      <c r="N42" s="92"/>
      <c r="O42" s="127"/>
    </row>
    <row r="43" spans="1:15" ht="22.5" customHeight="1">
      <c r="A43" s="19">
        <f t="shared" si="0"/>
        <v>0</v>
      </c>
      <c r="B43" s="124">
        <v>37</v>
      </c>
      <c r="C43" s="53"/>
      <c r="D43" s="54"/>
      <c r="E43" s="55"/>
      <c r="F43" s="56"/>
      <c r="G43" s="57"/>
      <c r="H43" s="19">
        <f t="shared" si="1"/>
        <v>0</v>
      </c>
      <c r="I43" s="128">
        <v>37</v>
      </c>
      <c r="J43" s="78"/>
      <c r="K43" s="79"/>
      <c r="L43" s="80"/>
      <c r="M43" s="81"/>
      <c r="N43" s="82"/>
      <c r="O43" s="127"/>
    </row>
    <row r="44" spans="1:15" ht="22.5" customHeight="1">
      <c r="A44" s="19">
        <f t="shared" si="0"/>
        <v>0</v>
      </c>
      <c r="B44" s="124">
        <v>38</v>
      </c>
      <c r="C44" s="53"/>
      <c r="D44" s="54"/>
      <c r="E44" s="55"/>
      <c r="F44" s="56"/>
      <c r="G44" s="57"/>
      <c r="H44" s="19">
        <f t="shared" si="1"/>
        <v>0</v>
      </c>
      <c r="I44" s="128">
        <v>38</v>
      </c>
      <c r="J44" s="78"/>
      <c r="K44" s="79"/>
      <c r="L44" s="80"/>
      <c r="M44" s="81"/>
      <c r="N44" s="82"/>
      <c r="O44" s="127"/>
    </row>
    <row r="45" spans="1:15" ht="22.5" customHeight="1">
      <c r="A45" s="19">
        <f t="shared" si="0"/>
        <v>0</v>
      </c>
      <c r="B45" s="124">
        <v>39</v>
      </c>
      <c r="C45" s="53"/>
      <c r="D45" s="54"/>
      <c r="E45" s="55"/>
      <c r="F45" s="56"/>
      <c r="G45" s="57"/>
      <c r="H45" s="19">
        <f t="shared" si="1"/>
        <v>0</v>
      </c>
      <c r="I45" s="128">
        <v>39</v>
      </c>
      <c r="J45" s="78"/>
      <c r="K45" s="79"/>
      <c r="L45" s="80"/>
      <c r="M45" s="81"/>
      <c r="N45" s="82"/>
      <c r="O45" s="127"/>
    </row>
    <row r="46" spans="1:15" ht="22.5" customHeight="1" thickBot="1">
      <c r="A46" s="19">
        <f t="shared" si="0"/>
        <v>0</v>
      </c>
      <c r="B46" s="124">
        <v>40</v>
      </c>
      <c r="C46" s="53"/>
      <c r="D46" s="54"/>
      <c r="E46" s="55"/>
      <c r="F46" s="56"/>
      <c r="G46" s="57"/>
      <c r="H46" s="19">
        <f t="shared" si="1"/>
        <v>0</v>
      </c>
      <c r="I46" s="128">
        <v>40</v>
      </c>
      <c r="J46" s="78"/>
      <c r="K46" s="79"/>
      <c r="L46" s="80"/>
      <c r="M46" s="81"/>
      <c r="N46" s="82"/>
      <c r="O46" s="127"/>
    </row>
    <row r="47" spans="1:15" ht="22.5" customHeight="1">
      <c r="A47" s="19">
        <f t="shared" si="0"/>
        <v>0</v>
      </c>
      <c r="B47" s="125">
        <v>41</v>
      </c>
      <c r="C47" s="63"/>
      <c r="D47" s="64"/>
      <c r="E47" s="65"/>
      <c r="F47" s="66"/>
      <c r="G47" s="67"/>
      <c r="H47" s="19">
        <f t="shared" si="1"/>
        <v>0</v>
      </c>
      <c r="I47" s="129">
        <v>41</v>
      </c>
      <c r="J47" s="88"/>
      <c r="K47" s="89"/>
      <c r="L47" s="90"/>
      <c r="M47" s="91"/>
      <c r="N47" s="92"/>
      <c r="O47" s="127"/>
    </row>
    <row r="48" spans="1:15" ht="22.5" customHeight="1">
      <c r="A48" s="19">
        <f t="shared" si="0"/>
        <v>0</v>
      </c>
      <c r="B48" s="124">
        <v>42</v>
      </c>
      <c r="C48" s="53"/>
      <c r="D48" s="54"/>
      <c r="E48" s="55"/>
      <c r="F48" s="56"/>
      <c r="G48" s="57"/>
      <c r="H48" s="19">
        <f t="shared" si="1"/>
        <v>0</v>
      </c>
      <c r="I48" s="128">
        <v>42</v>
      </c>
      <c r="J48" s="78"/>
      <c r="K48" s="79"/>
      <c r="L48" s="80"/>
      <c r="M48" s="81"/>
      <c r="N48" s="82"/>
      <c r="O48" s="127"/>
    </row>
    <row r="49" spans="1:15" ht="22.5" customHeight="1">
      <c r="A49" s="19">
        <f t="shared" si="0"/>
        <v>0</v>
      </c>
      <c r="B49" s="124">
        <v>43</v>
      </c>
      <c r="C49" s="53"/>
      <c r="D49" s="54"/>
      <c r="E49" s="55"/>
      <c r="F49" s="56"/>
      <c r="G49" s="57"/>
      <c r="H49" s="19">
        <f t="shared" si="1"/>
        <v>0</v>
      </c>
      <c r="I49" s="128">
        <v>43</v>
      </c>
      <c r="J49" s="78"/>
      <c r="K49" s="79"/>
      <c r="L49" s="80"/>
      <c r="M49" s="81"/>
      <c r="N49" s="82"/>
      <c r="O49" s="127"/>
    </row>
    <row r="50" spans="1:15" ht="22.5" customHeight="1">
      <c r="A50" s="19">
        <f t="shared" si="0"/>
        <v>0</v>
      </c>
      <c r="B50" s="124">
        <v>44</v>
      </c>
      <c r="C50" s="53"/>
      <c r="D50" s="54"/>
      <c r="E50" s="55"/>
      <c r="F50" s="56"/>
      <c r="G50" s="57"/>
      <c r="H50" s="19">
        <f t="shared" si="1"/>
        <v>0</v>
      </c>
      <c r="I50" s="128">
        <v>44</v>
      </c>
      <c r="J50" s="78"/>
      <c r="K50" s="79"/>
      <c r="L50" s="80"/>
      <c r="M50" s="81"/>
      <c r="N50" s="82"/>
      <c r="O50" s="127"/>
    </row>
    <row r="51" spans="1:15" ht="22.5" customHeight="1" thickBot="1">
      <c r="A51" s="19">
        <f t="shared" si="0"/>
        <v>0</v>
      </c>
      <c r="B51" s="124">
        <v>45</v>
      </c>
      <c r="C51" s="53"/>
      <c r="D51" s="54"/>
      <c r="E51" s="55"/>
      <c r="F51" s="56"/>
      <c r="G51" s="57"/>
      <c r="H51" s="19">
        <f t="shared" si="1"/>
        <v>0</v>
      </c>
      <c r="I51" s="124">
        <v>45</v>
      </c>
      <c r="J51" s="78"/>
      <c r="K51" s="79"/>
      <c r="L51" s="80"/>
      <c r="M51" s="81"/>
      <c r="N51" s="82"/>
      <c r="O51" s="127"/>
    </row>
    <row r="52" spans="1:15" ht="22.5" customHeight="1">
      <c r="A52" s="19">
        <f t="shared" si="0"/>
        <v>0</v>
      </c>
      <c r="B52" s="125">
        <v>46</v>
      </c>
      <c r="C52" s="63"/>
      <c r="D52" s="64"/>
      <c r="E52" s="65"/>
      <c r="F52" s="66"/>
      <c r="G52" s="67"/>
      <c r="H52" s="19">
        <f t="shared" si="1"/>
        <v>0</v>
      </c>
      <c r="I52" s="129">
        <v>46</v>
      </c>
      <c r="J52" s="88"/>
      <c r="K52" s="89"/>
      <c r="L52" s="90"/>
      <c r="M52" s="91"/>
      <c r="N52" s="92"/>
      <c r="O52" s="127"/>
    </row>
    <row r="53" spans="1:15" ht="22.5" customHeight="1">
      <c r="A53" s="19">
        <f>IF(COUNTA(C53:E53)=3,1,0)</f>
        <v>0</v>
      </c>
      <c r="B53" s="124">
        <v>47</v>
      </c>
      <c r="C53" s="53"/>
      <c r="D53" s="54"/>
      <c r="E53" s="55"/>
      <c r="F53" s="56"/>
      <c r="G53" s="57"/>
      <c r="H53" s="19">
        <f>IF(COUNTA(J53:L53)=3,1,0)</f>
        <v>0</v>
      </c>
      <c r="I53" s="128">
        <v>47</v>
      </c>
      <c r="J53" s="78"/>
      <c r="K53" s="79"/>
      <c r="L53" s="80"/>
      <c r="M53" s="81"/>
      <c r="N53" s="82"/>
      <c r="O53" s="127"/>
    </row>
    <row r="54" spans="1:15" ht="22.5" customHeight="1">
      <c r="A54" s="19">
        <f aca="true" t="shared" si="2" ref="A54:A71">IF(COUNTA(C54:E54)=3,1,0)</f>
        <v>0</v>
      </c>
      <c r="B54" s="124">
        <v>48</v>
      </c>
      <c r="C54" s="53"/>
      <c r="D54" s="54"/>
      <c r="E54" s="55"/>
      <c r="F54" s="56"/>
      <c r="G54" s="57"/>
      <c r="H54" s="19">
        <f aca="true" t="shared" si="3" ref="H54:H71">IF(COUNTA(J54:L54)=3,1,0)</f>
        <v>0</v>
      </c>
      <c r="I54" s="128">
        <v>48</v>
      </c>
      <c r="J54" s="78"/>
      <c r="K54" s="79"/>
      <c r="L54" s="80"/>
      <c r="M54" s="81"/>
      <c r="N54" s="82"/>
      <c r="O54" s="127"/>
    </row>
    <row r="55" spans="1:15" ht="22.5" customHeight="1">
      <c r="A55" s="19">
        <f t="shared" si="2"/>
        <v>0</v>
      </c>
      <c r="B55" s="124">
        <v>49</v>
      </c>
      <c r="C55" s="53"/>
      <c r="D55" s="54"/>
      <c r="E55" s="55"/>
      <c r="F55" s="56"/>
      <c r="G55" s="57"/>
      <c r="H55" s="19">
        <f t="shared" si="3"/>
        <v>0</v>
      </c>
      <c r="I55" s="128">
        <v>49</v>
      </c>
      <c r="J55" s="78"/>
      <c r="K55" s="79"/>
      <c r="L55" s="80"/>
      <c r="M55" s="81"/>
      <c r="N55" s="82"/>
      <c r="O55" s="127"/>
    </row>
    <row r="56" spans="1:15" ht="22.5" customHeight="1" thickBot="1">
      <c r="A56" s="19">
        <f t="shared" si="2"/>
        <v>0</v>
      </c>
      <c r="B56" s="124">
        <v>50</v>
      </c>
      <c r="C56" s="53"/>
      <c r="D56" s="54"/>
      <c r="E56" s="55"/>
      <c r="F56" s="56"/>
      <c r="G56" s="57"/>
      <c r="H56" s="19">
        <f t="shared" si="3"/>
        <v>0</v>
      </c>
      <c r="I56" s="124">
        <v>50</v>
      </c>
      <c r="J56" s="78"/>
      <c r="K56" s="79"/>
      <c r="L56" s="80"/>
      <c r="M56" s="81"/>
      <c r="N56" s="82"/>
      <c r="O56" s="127"/>
    </row>
    <row r="57" spans="1:15" ht="24.75" customHeight="1">
      <c r="A57" s="19">
        <f t="shared" si="2"/>
        <v>0</v>
      </c>
      <c r="B57" s="125">
        <v>51</v>
      </c>
      <c r="C57" s="63"/>
      <c r="D57" s="64"/>
      <c r="E57" s="65"/>
      <c r="F57" s="66"/>
      <c r="G57" s="67"/>
      <c r="H57" s="19">
        <f t="shared" si="3"/>
        <v>0</v>
      </c>
      <c r="I57" s="129">
        <v>51</v>
      </c>
      <c r="J57" s="88"/>
      <c r="K57" s="89"/>
      <c r="L57" s="90"/>
      <c r="M57" s="91"/>
      <c r="N57" s="92"/>
      <c r="O57" s="127"/>
    </row>
    <row r="58" spans="1:15" ht="24.75" customHeight="1">
      <c r="A58" s="19">
        <f t="shared" si="2"/>
        <v>0</v>
      </c>
      <c r="B58" s="124">
        <v>52</v>
      </c>
      <c r="C58" s="53"/>
      <c r="D58" s="54"/>
      <c r="E58" s="55"/>
      <c r="F58" s="56"/>
      <c r="G58" s="57"/>
      <c r="H58" s="19">
        <f t="shared" si="3"/>
        <v>0</v>
      </c>
      <c r="I58" s="128">
        <v>52</v>
      </c>
      <c r="J58" s="78"/>
      <c r="K58" s="79"/>
      <c r="L58" s="80"/>
      <c r="M58" s="81"/>
      <c r="N58" s="82"/>
      <c r="O58" s="127"/>
    </row>
    <row r="59" spans="1:15" ht="24.75" customHeight="1">
      <c r="A59" s="19">
        <f t="shared" si="2"/>
        <v>0</v>
      </c>
      <c r="B59" s="124">
        <v>53</v>
      </c>
      <c r="C59" s="53"/>
      <c r="D59" s="54"/>
      <c r="E59" s="55"/>
      <c r="F59" s="56"/>
      <c r="G59" s="57"/>
      <c r="H59" s="19">
        <f t="shared" si="3"/>
        <v>0</v>
      </c>
      <c r="I59" s="128">
        <v>53</v>
      </c>
      <c r="J59" s="78"/>
      <c r="K59" s="79"/>
      <c r="L59" s="80"/>
      <c r="M59" s="81"/>
      <c r="N59" s="82"/>
      <c r="O59" s="127"/>
    </row>
    <row r="60" spans="1:15" ht="24.75" customHeight="1">
      <c r="A60" s="19">
        <f t="shared" si="2"/>
        <v>0</v>
      </c>
      <c r="B60" s="124">
        <v>54</v>
      </c>
      <c r="C60" s="53"/>
      <c r="D60" s="54"/>
      <c r="E60" s="55"/>
      <c r="F60" s="56"/>
      <c r="G60" s="57"/>
      <c r="H60" s="19">
        <f t="shared" si="3"/>
        <v>0</v>
      </c>
      <c r="I60" s="128">
        <v>54</v>
      </c>
      <c r="J60" s="78"/>
      <c r="K60" s="79"/>
      <c r="L60" s="80"/>
      <c r="M60" s="81"/>
      <c r="N60" s="82"/>
      <c r="O60" s="127"/>
    </row>
    <row r="61" spans="1:15" ht="24.75" customHeight="1" thickBot="1">
      <c r="A61" s="19">
        <f t="shared" si="2"/>
        <v>0</v>
      </c>
      <c r="B61" s="124">
        <v>55</v>
      </c>
      <c r="C61" s="53"/>
      <c r="D61" s="54"/>
      <c r="E61" s="55"/>
      <c r="F61" s="56"/>
      <c r="G61" s="57"/>
      <c r="H61" s="19">
        <f t="shared" si="3"/>
        <v>0</v>
      </c>
      <c r="I61" s="124">
        <v>55</v>
      </c>
      <c r="J61" s="78"/>
      <c r="K61" s="79"/>
      <c r="L61" s="80"/>
      <c r="M61" s="81"/>
      <c r="N61" s="82"/>
      <c r="O61" s="127"/>
    </row>
    <row r="62" spans="1:15" ht="24.75" customHeight="1">
      <c r="A62" s="19">
        <f t="shared" si="2"/>
        <v>0</v>
      </c>
      <c r="B62" s="125">
        <v>56</v>
      </c>
      <c r="C62" s="63"/>
      <c r="D62" s="64"/>
      <c r="E62" s="65"/>
      <c r="F62" s="66"/>
      <c r="G62" s="67"/>
      <c r="H62" s="19">
        <f t="shared" si="3"/>
        <v>0</v>
      </c>
      <c r="I62" s="129">
        <v>56</v>
      </c>
      <c r="J62" s="88"/>
      <c r="K62" s="89"/>
      <c r="L62" s="90"/>
      <c r="M62" s="91"/>
      <c r="N62" s="92"/>
      <c r="O62" s="127"/>
    </row>
    <row r="63" spans="1:15" ht="24.75" customHeight="1">
      <c r="A63" s="19">
        <f t="shared" si="2"/>
        <v>0</v>
      </c>
      <c r="B63" s="124">
        <v>57</v>
      </c>
      <c r="C63" s="53"/>
      <c r="D63" s="54"/>
      <c r="E63" s="55"/>
      <c r="F63" s="56"/>
      <c r="G63" s="57"/>
      <c r="H63" s="19">
        <f t="shared" si="3"/>
        <v>0</v>
      </c>
      <c r="I63" s="128">
        <v>57</v>
      </c>
      <c r="J63" s="78"/>
      <c r="K63" s="79"/>
      <c r="L63" s="80"/>
      <c r="M63" s="81"/>
      <c r="N63" s="82"/>
      <c r="O63" s="127"/>
    </row>
    <row r="64" spans="1:15" ht="24.75" customHeight="1">
      <c r="A64" s="19">
        <f t="shared" si="2"/>
        <v>0</v>
      </c>
      <c r="B64" s="124">
        <v>58</v>
      </c>
      <c r="C64" s="53"/>
      <c r="D64" s="54"/>
      <c r="E64" s="55"/>
      <c r="F64" s="56"/>
      <c r="G64" s="57"/>
      <c r="H64" s="19">
        <f t="shared" si="3"/>
        <v>0</v>
      </c>
      <c r="I64" s="128">
        <v>58</v>
      </c>
      <c r="J64" s="78"/>
      <c r="K64" s="79"/>
      <c r="L64" s="80"/>
      <c r="M64" s="81"/>
      <c r="N64" s="82"/>
      <c r="O64" s="127"/>
    </row>
    <row r="65" spans="1:15" ht="24.75" customHeight="1">
      <c r="A65" s="19">
        <f t="shared" si="2"/>
        <v>0</v>
      </c>
      <c r="B65" s="124">
        <v>59</v>
      </c>
      <c r="C65" s="53"/>
      <c r="D65" s="54"/>
      <c r="E65" s="55"/>
      <c r="F65" s="56"/>
      <c r="G65" s="57"/>
      <c r="H65" s="19">
        <f t="shared" si="3"/>
        <v>0</v>
      </c>
      <c r="I65" s="128">
        <v>59</v>
      </c>
      <c r="J65" s="78"/>
      <c r="K65" s="79"/>
      <c r="L65" s="80"/>
      <c r="M65" s="81"/>
      <c r="N65" s="82"/>
      <c r="O65" s="127"/>
    </row>
    <row r="66" spans="1:15" ht="24.75" customHeight="1" thickBot="1">
      <c r="A66" s="19">
        <f t="shared" si="2"/>
        <v>0</v>
      </c>
      <c r="B66" s="124">
        <v>60</v>
      </c>
      <c r="C66" s="53"/>
      <c r="D66" s="54"/>
      <c r="E66" s="55"/>
      <c r="F66" s="56"/>
      <c r="G66" s="57"/>
      <c r="H66" s="19">
        <f t="shared" si="3"/>
        <v>0</v>
      </c>
      <c r="I66" s="124">
        <v>60</v>
      </c>
      <c r="J66" s="78"/>
      <c r="K66" s="79"/>
      <c r="L66" s="80"/>
      <c r="M66" s="81"/>
      <c r="N66" s="82"/>
      <c r="O66" s="127"/>
    </row>
    <row r="67" spans="1:15" ht="24.75" customHeight="1">
      <c r="A67" s="19">
        <f t="shared" si="2"/>
        <v>0</v>
      </c>
      <c r="B67" s="125">
        <v>61</v>
      </c>
      <c r="C67" s="63"/>
      <c r="D67" s="64"/>
      <c r="E67" s="65"/>
      <c r="F67" s="66"/>
      <c r="G67" s="67"/>
      <c r="H67" s="19">
        <f t="shared" si="3"/>
        <v>0</v>
      </c>
      <c r="I67" s="129">
        <v>61</v>
      </c>
      <c r="J67" s="88"/>
      <c r="K67" s="89"/>
      <c r="L67" s="90"/>
      <c r="M67" s="91"/>
      <c r="N67" s="92"/>
      <c r="O67" s="127"/>
    </row>
    <row r="68" spans="1:15" ht="24.75" customHeight="1">
      <c r="A68" s="19">
        <f t="shared" si="2"/>
        <v>0</v>
      </c>
      <c r="B68" s="124">
        <v>62</v>
      </c>
      <c r="C68" s="53"/>
      <c r="D68" s="54"/>
      <c r="E68" s="55"/>
      <c r="F68" s="56"/>
      <c r="G68" s="57"/>
      <c r="H68" s="19">
        <f t="shared" si="3"/>
        <v>0</v>
      </c>
      <c r="I68" s="128">
        <v>62</v>
      </c>
      <c r="J68" s="78"/>
      <c r="K68" s="79"/>
      <c r="L68" s="80"/>
      <c r="M68" s="81"/>
      <c r="N68" s="82"/>
      <c r="O68" s="127"/>
    </row>
    <row r="69" spans="1:15" ht="24.75" customHeight="1">
      <c r="A69" s="19">
        <f t="shared" si="2"/>
        <v>0</v>
      </c>
      <c r="B69" s="124">
        <v>63</v>
      </c>
      <c r="C69" s="53"/>
      <c r="D69" s="54"/>
      <c r="E69" s="55"/>
      <c r="F69" s="56"/>
      <c r="G69" s="57"/>
      <c r="H69" s="19">
        <f t="shared" si="3"/>
        <v>0</v>
      </c>
      <c r="I69" s="128">
        <v>63</v>
      </c>
      <c r="J69" s="78"/>
      <c r="K69" s="79"/>
      <c r="L69" s="80"/>
      <c r="M69" s="81"/>
      <c r="N69" s="82"/>
      <c r="O69" s="127"/>
    </row>
    <row r="70" spans="1:15" ht="24.75" customHeight="1">
      <c r="A70" s="19">
        <f t="shared" si="2"/>
        <v>0</v>
      </c>
      <c r="B70" s="124">
        <v>64</v>
      </c>
      <c r="C70" s="53"/>
      <c r="D70" s="54"/>
      <c r="E70" s="55"/>
      <c r="F70" s="56"/>
      <c r="G70" s="57"/>
      <c r="H70" s="19">
        <f t="shared" si="3"/>
        <v>0</v>
      </c>
      <c r="I70" s="128">
        <v>64</v>
      </c>
      <c r="J70" s="78"/>
      <c r="K70" s="79"/>
      <c r="L70" s="80"/>
      <c r="M70" s="81"/>
      <c r="N70" s="82"/>
      <c r="O70" s="127"/>
    </row>
    <row r="71" spans="1:15" ht="24.75" customHeight="1" thickBot="1">
      <c r="A71" s="19">
        <f t="shared" si="2"/>
        <v>0</v>
      </c>
      <c r="B71" s="130">
        <v>65</v>
      </c>
      <c r="C71" s="131"/>
      <c r="D71" s="132"/>
      <c r="E71" s="133"/>
      <c r="F71" s="134"/>
      <c r="G71" s="135"/>
      <c r="H71" s="19">
        <f t="shared" si="3"/>
        <v>0</v>
      </c>
      <c r="I71" s="130">
        <v>65</v>
      </c>
      <c r="J71" s="136"/>
      <c r="K71" s="137"/>
      <c r="L71" s="138"/>
      <c r="M71" s="139"/>
      <c r="N71" s="140"/>
      <c r="O71" s="127"/>
    </row>
  </sheetData>
  <sheetProtection password="E7D6" sheet="1"/>
  <mergeCells count="3">
    <mergeCell ref="B2:J2"/>
    <mergeCell ref="B5:C5"/>
    <mergeCell ref="I5:J5"/>
  </mergeCells>
  <dataValidations count="4">
    <dataValidation allowBlank="1" showInputMessage="1" showErrorMessage="1" imeMode="hiragana" sqref="J7:K71 G7:G71 C7:D71 N7:N71"/>
    <dataValidation allowBlank="1" showInputMessage="1" showErrorMessage="1" imeMode="off" sqref="F7:F71 M7:M71"/>
    <dataValidation type="list" allowBlank="1" showInputMessage="1" showErrorMessage="1" error="１年生の場合は ① を、&#10;２年生の場合は ② を入力してください。&#10;&#10;３年生は出場できません" imeMode="hiragana" sqref="L7:L71">
      <formula1>"①,②,③"</formula1>
    </dataValidation>
    <dataValidation type="list" allowBlank="1" showInputMessage="1" showErrorMessage="1" error="１年生の場合は ① を、&#10;２年生の場合は ② を入力してください。&#10;&#10;３年生は出場できません" imeMode="hiragana" sqref="E7:E71">
      <formula1>"①,②,③"</formula1>
    </dataValidation>
  </dataValidations>
  <printOptions/>
  <pageMargins left="0.75" right="0.75" top="0.48" bottom="0.49" header="0.512" footer="0.51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O106"/>
  <sheetViews>
    <sheetView zoomScaleSheetLayoutView="115" zoomScalePageLayoutView="0" workbookViewId="0" topLeftCell="A1">
      <pane ySplit="6" topLeftCell="A7" activePane="bottomLeft" state="frozen"/>
      <selection pane="topLeft" activeCell="J14" sqref="J14"/>
      <selection pane="bottomLeft" activeCell="D7" sqref="D7"/>
    </sheetView>
  </sheetViews>
  <sheetFormatPr defaultColWidth="9.00390625" defaultRowHeight="24.75" customHeight="1"/>
  <cols>
    <col min="2" max="2" width="4.625" style="0" customWidth="1"/>
    <col min="3" max="3" width="7.50390625" style="0" customWidth="1"/>
    <col min="4" max="5" width="7.875" style="0" customWidth="1"/>
    <col min="6" max="6" width="5.25390625" style="0" bestFit="1" customWidth="1"/>
    <col min="7" max="7" width="7.625" style="0" bestFit="1" customWidth="1"/>
    <col min="8" max="8" width="20.625" style="0" customWidth="1"/>
    <col min="10" max="10" width="7.50390625" style="0" customWidth="1"/>
    <col min="11" max="12" width="7.875" style="0" customWidth="1"/>
    <col min="13" max="13" width="5.25390625" style="0" bestFit="1" customWidth="1"/>
    <col min="14" max="14" width="7.625" style="0" bestFit="1" customWidth="1"/>
    <col min="15" max="15" width="20.625" style="0" customWidth="1"/>
    <col min="16" max="17" width="3.50390625" style="0" customWidth="1"/>
    <col min="18" max="20" width="11.125" style="0" customWidth="1"/>
    <col min="21" max="21" width="8.125" style="0" bestFit="1" customWidth="1"/>
    <col min="22" max="22" width="9.75390625" style="0" bestFit="1" customWidth="1"/>
    <col min="23" max="23" width="9.875" style="0" bestFit="1" customWidth="1"/>
    <col min="24" max="24" width="7.75390625" style="0" bestFit="1" customWidth="1"/>
    <col min="25" max="25" width="9.75390625" style="0" bestFit="1" customWidth="1"/>
    <col min="26" max="26" width="9.375" style="0" bestFit="1" customWidth="1"/>
    <col min="27" max="27" width="9.75390625" style="0" bestFit="1" customWidth="1"/>
    <col min="28" max="30" width="11.125" style="0" customWidth="1"/>
    <col min="31" max="31" width="8.125" style="0" bestFit="1" customWidth="1"/>
    <col min="32" max="32" width="9.75390625" style="0" bestFit="1" customWidth="1"/>
    <col min="33" max="33" width="9.875" style="0" bestFit="1" customWidth="1"/>
    <col min="34" max="34" width="7.75390625" style="0" bestFit="1" customWidth="1"/>
    <col min="35" max="35" width="9.75390625" style="0" bestFit="1" customWidth="1"/>
    <col min="36" max="36" width="9.375" style="0" bestFit="1" customWidth="1"/>
    <col min="37" max="37" width="9.75390625" style="0" bestFit="1" customWidth="1"/>
    <col min="38" max="38" width="3.50390625" style="0" customWidth="1"/>
  </cols>
  <sheetData>
    <row r="1" s="2" customFormat="1" ht="24.75" customHeight="1">
      <c r="M1" s="15" t="s">
        <v>42</v>
      </c>
    </row>
    <row r="2" spans="3:13" s="2" customFormat="1" ht="24.75" customHeight="1">
      <c r="C2" s="182" t="s">
        <v>29</v>
      </c>
      <c r="D2" s="183"/>
      <c r="E2" s="183"/>
      <c r="F2" s="183"/>
      <c r="G2" s="183"/>
      <c r="H2" s="183"/>
      <c r="I2" s="183"/>
      <c r="J2" s="183"/>
      <c r="K2" s="184"/>
      <c r="M2" s="15" t="s">
        <v>43</v>
      </c>
    </row>
    <row r="3" s="2" customFormat="1" ht="24.75" customHeight="1"/>
    <row r="5" spans="3:15" ht="24.75" customHeight="1" thickBot="1">
      <c r="C5" s="189" t="s">
        <v>5</v>
      </c>
      <c r="D5" s="189"/>
      <c r="E5" s="10"/>
      <c r="F5" s="18" t="s">
        <v>44</v>
      </c>
      <c r="G5" s="20">
        <f>SUM(B7:B106)</f>
        <v>0</v>
      </c>
      <c r="H5" s="18" t="s">
        <v>14</v>
      </c>
      <c r="J5" s="189" t="s">
        <v>13</v>
      </c>
      <c r="K5" s="189"/>
      <c r="L5" s="10"/>
      <c r="M5" s="18" t="s">
        <v>44</v>
      </c>
      <c r="N5" s="20">
        <f>SUM(I7:I106)</f>
        <v>0</v>
      </c>
      <c r="O5" s="18" t="s">
        <v>14</v>
      </c>
    </row>
    <row r="6" spans="3:15" ht="24.75" customHeight="1" thickBot="1">
      <c r="C6" s="12" t="s">
        <v>6</v>
      </c>
      <c r="D6" s="13" t="s">
        <v>7</v>
      </c>
      <c r="E6" s="3" t="s">
        <v>8</v>
      </c>
      <c r="F6" s="14" t="s">
        <v>9</v>
      </c>
      <c r="G6" s="17" t="s">
        <v>10</v>
      </c>
      <c r="H6" s="16" t="s">
        <v>11</v>
      </c>
      <c r="J6" s="12" t="s">
        <v>6</v>
      </c>
      <c r="K6" s="13" t="s">
        <v>7</v>
      </c>
      <c r="L6" s="3" t="s">
        <v>8</v>
      </c>
      <c r="M6" s="14" t="s">
        <v>9</v>
      </c>
      <c r="N6" s="17" t="s">
        <v>10</v>
      </c>
      <c r="O6" s="16" t="s">
        <v>11</v>
      </c>
    </row>
    <row r="7" spans="2:15" ht="22.5" customHeight="1">
      <c r="B7" s="19">
        <f>IF(COUNTA(D7:F8)=6,1,0)</f>
        <v>0</v>
      </c>
      <c r="C7" s="194">
        <v>1</v>
      </c>
      <c r="D7" s="43"/>
      <c r="E7" s="44"/>
      <c r="F7" s="45"/>
      <c r="G7" s="46"/>
      <c r="H7" s="47"/>
      <c r="I7" s="19">
        <f>IF(COUNTA(K7:M8)=6,1,0)</f>
        <v>0</v>
      </c>
      <c r="J7" s="194">
        <v>1</v>
      </c>
      <c r="K7" s="68"/>
      <c r="L7" s="69"/>
      <c r="M7" s="70"/>
      <c r="N7" s="71"/>
      <c r="O7" s="72"/>
    </row>
    <row r="8" spans="2:15" ht="22.5" customHeight="1">
      <c r="B8" s="19"/>
      <c r="C8" s="192"/>
      <c r="D8" s="48"/>
      <c r="E8" s="49"/>
      <c r="F8" s="50"/>
      <c r="G8" s="51"/>
      <c r="H8" s="52"/>
      <c r="I8" s="19"/>
      <c r="J8" s="192"/>
      <c r="K8" s="73"/>
      <c r="L8" s="74"/>
      <c r="M8" s="75"/>
      <c r="N8" s="76"/>
      <c r="O8" s="77"/>
    </row>
    <row r="9" spans="2:15" ht="22.5" customHeight="1">
      <c r="B9" s="19">
        <f>IF(COUNTA(D9:F10)=6,1,0)</f>
        <v>0</v>
      </c>
      <c r="C9" s="190">
        <v>2</v>
      </c>
      <c r="D9" s="53"/>
      <c r="E9" s="54"/>
      <c r="F9" s="55"/>
      <c r="G9" s="56"/>
      <c r="H9" s="57"/>
      <c r="I9" s="19">
        <f>IF(COUNTA(K9:M10)=6,1,0)</f>
        <v>0</v>
      </c>
      <c r="J9" s="190">
        <v>2</v>
      </c>
      <c r="K9" s="78"/>
      <c r="L9" s="79"/>
      <c r="M9" s="80"/>
      <c r="N9" s="81"/>
      <c r="O9" s="82"/>
    </row>
    <row r="10" spans="2:15" ht="22.5" customHeight="1">
      <c r="B10" s="19"/>
      <c r="C10" s="192"/>
      <c r="D10" s="48"/>
      <c r="E10" s="49"/>
      <c r="F10" s="50"/>
      <c r="G10" s="51"/>
      <c r="H10" s="52"/>
      <c r="I10" s="19"/>
      <c r="J10" s="192"/>
      <c r="K10" s="73"/>
      <c r="L10" s="74"/>
      <c r="M10" s="75"/>
      <c r="N10" s="76"/>
      <c r="O10" s="77"/>
    </row>
    <row r="11" spans="2:15" ht="22.5" customHeight="1">
      <c r="B11" s="19">
        <f>IF(COUNTA(D11:F12)=6,1,0)</f>
        <v>0</v>
      </c>
      <c r="C11" s="190">
        <v>3</v>
      </c>
      <c r="D11" s="53"/>
      <c r="E11" s="54"/>
      <c r="F11" s="55"/>
      <c r="G11" s="56"/>
      <c r="H11" s="57"/>
      <c r="I11" s="19">
        <f>IF(COUNTA(K11:M12)=6,1,0)</f>
        <v>0</v>
      </c>
      <c r="J11" s="190">
        <v>3</v>
      </c>
      <c r="K11" s="78"/>
      <c r="L11" s="79"/>
      <c r="M11" s="80"/>
      <c r="N11" s="81"/>
      <c r="O11" s="82"/>
    </row>
    <row r="12" spans="2:15" ht="22.5" customHeight="1">
      <c r="B12" s="19"/>
      <c r="C12" s="192"/>
      <c r="D12" s="48"/>
      <c r="E12" s="49"/>
      <c r="F12" s="50"/>
      <c r="G12" s="51"/>
      <c r="H12" s="52"/>
      <c r="I12" s="19"/>
      <c r="J12" s="192"/>
      <c r="K12" s="73"/>
      <c r="L12" s="74"/>
      <c r="M12" s="75"/>
      <c r="N12" s="76"/>
      <c r="O12" s="77"/>
    </row>
    <row r="13" spans="2:15" ht="22.5" customHeight="1">
      <c r="B13" s="19">
        <f>IF(COUNTA(D13:F14)=6,1,0)</f>
        <v>0</v>
      </c>
      <c r="C13" s="190">
        <v>4</v>
      </c>
      <c r="D13" s="53"/>
      <c r="E13" s="54"/>
      <c r="F13" s="55"/>
      <c r="G13" s="56"/>
      <c r="H13" s="57"/>
      <c r="I13" s="19">
        <f>IF(COUNTA(K13:M14)=6,1,0)</f>
        <v>0</v>
      </c>
      <c r="J13" s="190">
        <v>4</v>
      </c>
      <c r="K13" s="78"/>
      <c r="L13" s="79"/>
      <c r="M13" s="80"/>
      <c r="N13" s="81"/>
      <c r="O13" s="82"/>
    </row>
    <row r="14" spans="2:15" ht="22.5" customHeight="1">
      <c r="B14" s="19"/>
      <c r="C14" s="192"/>
      <c r="D14" s="48"/>
      <c r="E14" s="49"/>
      <c r="F14" s="50"/>
      <c r="G14" s="51"/>
      <c r="H14" s="52"/>
      <c r="I14" s="19"/>
      <c r="J14" s="192"/>
      <c r="K14" s="73"/>
      <c r="L14" s="74"/>
      <c r="M14" s="75"/>
      <c r="N14" s="76"/>
      <c r="O14" s="77"/>
    </row>
    <row r="15" spans="2:15" ht="22.5" customHeight="1">
      <c r="B15" s="19">
        <f>IF(COUNTA(D15:F16)=6,1,0)</f>
        <v>0</v>
      </c>
      <c r="C15" s="190">
        <v>5</v>
      </c>
      <c r="D15" s="53"/>
      <c r="E15" s="54"/>
      <c r="F15" s="55"/>
      <c r="G15" s="56"/>
      <c r="H15" s="57"/>
      <c r="I15" s="19">
        <f>IF(COUNTA(K15:M16)=6,1,0)</f>
        <v>0</v>
      </c>
      <c r="J15" s="190">
        <v>5</v>
      </c>
      <c r="K15" s="78"/>
      <c r="L15" s="79"/>
      <c r="M15" s="80"/>
      <c r="N15" s="81"/>
      <c r="O15" s="82"/>
    </row>
    <row r="16" spans="2:15" ht="22.5" customHeight="1" thickBot="1">
      <c r="B16" s="19"/>
      <c r="C16" s="191"/>
      <c r="D16" s="58"/>
      <c r="E16" s="59"/>
      <c r="F16" s="60"/>
      <c r="G16" s="61"/>
      <c r="H16" s="62"/>
      <c r="I16" s="19"/>
      <c r="J16" s="191"/>
      <c r="K16" s="83"/>
      <c r="L16" s="84"/>
      <c r="M16" s="85"/>
      <c r="N16" s="86"/>
      <c r="O16" s="87"/>
    </row>
    <row r="17" spans="2:15" ht="22.5" customHeight="1">
      <c r="B17" s="19">
        <f>IF(COUNTA(D17:F18)=6,1,0)</f>
        <v>0</v>
      </c>
      <c r="C17" s="193">
        <v>6</v>
      </c>
      <c r="D17" s="63"/>
      <c r="E17" s="64"/>
      <c r="F17" s="65"/>
      <c r="G17" s="66"/>
      <c r="H17" s="67"/>
      <c r="I17" s="19">
        <f>IF(COUNTA(K17:M18)=6,1,0)</f>
        <v>0</v>
      </c>
      <c r="J17" s="193">
        <v>6</v>
      </c>
      <c r="K17" s="88"/>
      <c r="L17" s="89"/>
      <c r="M17" s="90"/>
      <c r="N17" s="91"/>
      <c r="O17" s="92"/>
    </row>
    <row r="18" spans="2:15" ht="22.5" customHeight="1">
      <c r="B18" s="19"/>
      <c r="C18" s="192"/>
      <c r="D18" s="48"/>
      <c r="E18" s="49"/>
      <c r="F18" s="50"/>
      <c r="G18" s="51"/>
      <c r="H18" s="52"/>
      <c r="I18" s="19"/>
      <c r="J18" s="192"/>
      <c r="K18" s="73"/>
      <c r="L18" s="74"/>
      <c r="M18" s="75"/>
      <c r="N18" s="76"/>
      <c r="O18" s="77"/>
    </row>
    <row r="19" spans="2:15" ht="22.5" customHeight="1">
      <c r="B19" s="19">
        <f>IF(COUNTA(D19:F20)=6,1,0)</f>
        <v>0</v>
      </c>
      <c r="C19" s="190">
        <v>7</v>
      </c>
      <c r="D19" s="53"/>
      <c r="E19" s="54"/>
      <c r="F19" s="55"/>
      <c r="G19" s="56"/>
      <c r="H19" s="57"/>
      <c r="I19" s="19">
        <f>IF(COUNTA(K19:M20)=6,1,0)</f>
        <v>0</v>
      </c>
      <c r="J19" s="190">
        <v>7</v>
      </c>
      <c r="K19" s="78"/>
      <c r="L19" s="79"/>
      <c r="M19" s="80"/>
      <c r="N19" s="81"/>
      <c r="O19" s="82"/>
    </row>
    <row r="20" spans="2:15" ht="22.5" customHeight="1">
      <c r="B20" s="19"/>
      <c r="C20" s="192"/>
      <c r="D20" s="48"/>
      <c r="E20" s="49"/>
      <c r="F20" s="50"/>
      <c r="G20" s="51"/>
      <c r="H20" s="52"/>
      <c r="I20" s="19"/>
      <c r="J20" s="192"/>
      <c r="K20" s="73"/>
      <c r="L20" s="74"/>
      <c r="M20" s="75"/>
      <c r="N20" s="76"/>
      <c r="O20" s="77"/>
    </row>
    <row r="21" spans="2:15" ht="22.5" customHeight="1">
      <c r="B21" s="19">
        <f>IF(COUNTA(D21:F22)=6,1,0)</f>
        <v>0</v>
      </c>
      <c r="C21" s="190">
        <v>8</v>
      </c>
      <c r="D21" s="53"/>
      <c r="E21" s="54"/>
      <c r="F21" s="55"/>
      <c r="G21" s="56"/>
      <c r="H21" s="57"/>
      <c r="I21" s="19">
        <f>IF(COUNTA(K21:M22)=6,1,0)</f>
        <v>0</v>
      </c>
      <c r="J21" s="190">
        <v>8</v>
      </c>
      <c r="K21" s="78"/>
      <c r="L21" s="79"/>
      <c r="M21" s="80"/>
      <c r="N21" s="81"/>
      <c r="O21" s="82"/>
    </row>
    <row r="22" spans="2:15" ht="22.5" customHeight="1">
      <c r="B22" s="19"/>
      <c r="C22" s="192"/>
      <c r="D22" s="48"/>
      <c r="E22" s="49"/>
      <c r="F22" s="50"/>
      <c r="G22" s="51"/>
      <c r="H22" s="52"/>
      <c r="I22" s="19"/>
      <c r="J22" s="192"/>
      <c r="K22" s="73"/>
      <c r="L22" s="74"/>
      <c r="M22" s="75"/>
      <c r="N22" s="76"/>
      <c r="O22" s="77"/>
    </row>
    <row r="23" spans="2:15" ht="22.5" customHeight="1">
      <c r="B23" s="19">
        <f>IF(COUNTA(D23:F24)=6,1,0)</f>
        <v>0</v>
      </c>
      <c r="C23" s="190">
        <v>9</v>
      </c>
      <c r="D23" s="53"/>
      <c r="E23" s="54"/>
      <c r="F23" s="55"/>
      <c r="G23" s="56"/>
      <c r="H23" s="57"/>
      <c r="I23" s="19">
        <f>IF(COUNTA(K23:M24)=6,1,0)</f>
        <v>0</v>
      </c>
      <c r="J23" s="190">
        <v>9</v>
      </c>
      <c r="K23" s="78"/>
      <c r="L23" s="79"/>
      <c r="M23" s="80"/>
      <c r="N23" s="81"/>
      <c r="O23" s="82"/>
    </row>
    <row r="24" spans="2:15" ht="22.5" customHeight="1">
      <c r="B24" s="19"/>
      <c r="C24" s="192"/>
      <c r="D24" s="48"/>
      <c r="E24" s="49"/>
      <c r="F24" s="50"/>
      <c r="G24" s="51"/>
      <c r="H24" s="52"/>
      <c r="I24" s="19"/>
      <c r="J24" s="192"/>
      <c r="K24" s="73"/>
      <c r="L24" s="74"/>
      <c r="M24" s="75"/>
      <c r="N24" s="76"/>
      <c r="O24" s="77"/>
    </row>
    <row r="25" spans="2:15" ht="22.5" customHeight="1">
      <c r="B25" s="19">
        <f>IF(COUNTA(D25:F26)=6,1,0)</f>
        <v>0</v>
      </c>
      <c r="C25" s="190">
        <v>10</v>
      </c>
      <c r="D25" s="53"/>
      <c r="E25" s="54"/>
      <c r="F25" s="55"/>
      <c r="G25" s="56"/>
      <c r="H25" s="57"/>
      <c r="I25" s="19">
        <f>IF(COUNTA(K25:M26)=6,1,0)</f>
        <v>0</v>
      </c>
      <c r="J25" s="190">
        <v>10</v>
      </c>
      <c r="K25" s="78"/>
      <c r="L25" s="79"/>
      <c r="M25" s="80"/>
      <c r="N25" s="81"/>
      <c r="O25" s="82"/>
    </row>
    <row r="26" spans="2:15" ht="22.5" customHeight="1" thickBot="1">
      <c r="B26" s="19"/>
      <c r="C26" s="191"/>
      <c r="D26" s="58"/>
      <c r="E26" s="59"/>
      <c r="F26" s="60"/>
      <c r="G26" s="61"/>
      <c r="H26" s="62"/>
      <c r="I26" s="19"/>
      <c r="J26" s="191"/>
      <c r="K26" s="83"/>
      <c r="L26" s="84"/>
      <c r="M26" s="85"/>
      <c r="N26" s="86"/>
      <c r="O26" s="87"/>
    </row>
    <row r="27" spans="2:15" ht="22.5" customHeight="1">
      <c r="B27" s="19">
        <f>IF(COUNTA(D27:F28)=6,1,0)</f>
        <v>0</v>
      </c>
      <c r="C27" s="193">
        <v>11</v>
      </c>
      <c r="D27" s="63"/>
      <c r="E27" s="64"/>
      <c r="F27" s="65"/>
      <c r="G27" s="66"/>
      <c r="H27" s="67"/>
      <c r="I27" s="19">
        <f>IF(COUNTA(K27:M28)=6,1,0)</f>
        <v>0</v>
      </c>
      <c r="J27" s="193">
        <v>11</v>
      </c>
      <c r="K27" s="88"/>
      <c r="L27" s="89"/>
      <c r="M27" s="90"/>
      <c r="N27" s="91"/>
      <c r="O27" s="92"/>
    </row>
    <row r="28" spans="2:15" ht="22.5" customHeight="1">
      <c r="B28" s="19"/>
      <c r="C28" s="192"/>
      <c r="D28" s="48"/>
      <c r="E28" s="49"/>
      <c r="F28" s="50"/>
      <c r="G28" s="51"/>
      <c r="H28" s="52"/>
      <c r="I28" s="19"/>
      <c r="J28" s="192"/>
      <c r="K28" s="73"/>
      <c r="L28" s="74"/>
      <c r="M28" s="75"/>
      <c r="N28" s="76"/>
      <c r="O28" s="77"/>
    </row>
    <row r="29" spans="2:15" ht="22.5" customHeight="1">
      <c r="B29" s="19">
        <f>IF(COUNTA(D29:F30)=6,1,0)</f>
        <v>0</v>
      </c>
      <c r="C29" s="190">
        <v>12</v>
      </c>
      <c r="D29" s="53"/>
      <c r="E29" s="54"/>
      <c r="F29" s="55"/>
      <c r="G29" s="56"/>
      <c r="H29" s="57"/>
      <c r="I29" s="19">
        <f>IF(COUNTA(K29:M30)=6,1,0)</f>
        <v>0</v>
      </c>
      <c r="J29" s="190">
        <v>12</v>
      </c>
      <c r="K29" s="78"/>
      <c r="L29" s="79"/>
      <c r="M29" s="80"/>
      <c r="N29" s="81"/>
      <c r="O29" s="82"/>
    </row>
    <row r="30" spans="2:15" ht="22.5" customHeight="1">
      <c r="B30" s="19"/>
      <c r="C30" s="192"/>
      <c r="D30" s="48"/>
      <c r="E30" s="49"/>
      <c r="F30" s="50"/>
      <c r="G30" s="51"/>
      <c r="H30" s="52"/>
      <c r="I30" s="19"/>
      <c r="J30" s="192"/>
      <c r="K30" s="73"/>
      <c r="L30" s="74"/>
      <c r="M30" s="75"/>
      <c r="N30" s="76"/>
      <c r="O30" s="77"/>
    </row>
    <row r="31" spans="2:15" ht="22.5" customHeight="1">
      <c r="B31" s="19">
        <f>IF(COUNTA(D31:F32)=6,1,0)</f>
        <v>0</v>
      </c>
      <c r="C31" s="190">
        <v>13</v>
      </c>
      <c r="D31" s="53"/>
      <c r="E31" s="54"/>
      <c r="F31" s="55"/>
      <c r="G31" s="56"/>
      <c r="H31" s="57"/>
      <c r="I31" s="19">
        <f>IF(COUNTA(K31:M32)=6,1,0)</f>
        <v>0</v>
      </c>
      <c r="J31" s="190">
        <v>13</v>
      </c>
      <c r="K31" s="78"/>
      <c r="L31" s="79"/>
      <c r="M31" s="80"/>
      <c r="N31" s="81"/>
      <c r="O31" s="82"/>
    </row>
    <row r="32" spans="2:15" ht="22.5" customHeight="1">
      <c r="B32" s="19"/>
      <c r="C32" s="192"/>
      <c r="D32" s="48"/>
      <c r="E32" s="49"/>
      <c r="F32" s="50"/>
      <c r="G32" s="51"/>
      <c r="H32" s="52"/>
      <c r="I32" s="19"/>
      <c r="J32" s="192"/>
      <c r="K32" s="73"/>
      <c r="L32" s="74"/>
      <c r="M32" s="75"/>
      <c r="N32" s="76"/>
      <c r="O32" s="77"/>
    </row>
    <row r="33" spans="2:15" ht="22.5" customHeight="1">
      <c r="B33" s="19">
        <f>IF(COUNTA(D33:F34)=6,1,0)</f>
        <v>0</v>
      </c>
      <c r="C33" s="190">
        <v>14</v>
      </c>
      <c r="D33" s="53"/>
      <c r="E33" s="54"/>
      <c r="F33" s="55"/>
      <c r="G33" s="56"/>
      <c r="H33" s="57"/>
      <c r="I33" s="19">
        <f>IF(COUNTA(K33:M34)=6,1,0)</f>
        <v>0</v>
      </c>
      <c r="J33" s="190">
        <v>14</v>
      </c>
      <c r="K33" s="78"/>
      <c r="L33" s="79"/>
      <c r="M33" s="80"/>
      <c r="N33" s="81"/>
      <c r="O33" s="82"/>
    </row>
    <row r="34" spans="2:15" ht="22.5" customHeight="1">
      <c r="B34" s="19"/>
      <c r="C34" s="192"/>
      <c r="D34" s="48"/>
      <c r="E34" s="49"/>
      <c r="F34" s="50"/>
      <c r="G34" s="51"/>
      <c r="H34" s="52"/>
      <c r="I34" s="19"/>
      <c r="J34" s="192"/>
      <c r="K34" s="73"/>
      <c r="L34" s="74"/>
      <c r="M34" s="75"/>
      <c r="N34" s="76"/>
      <c r="O34" s="77"/>
    </row>
    <row r="35" spans="2:15" ht="22.5" customHeight="1">
      <c r="B35" s="19">
        <f>IF(COUNTA(D35:F36)=6,1,0)</f>
        <v>0</v>
      </c>
      <c r="C35" s="190">
        <v>15</v>
      </c>
      <c r="D35" s="53"/>
      <c r="E35" s="54"/>
      <c r="F35" s="55"/>
      <c r="G35" s="56"/>
      <c r="H35" s="57"/>
      <c r="I35" s="19">
        <f>IF(COUNTA(K35:M36)=6,1,0)</f>
        <v>0</v>
      </c>
      <c r="J35" s="190">
        <v>15</v>
      </c>
      <c r="K35" s="78"/>
      <c r="L35" s="79"/>
      <c r="M35" s="80"/>
      <c r="N35" s="81"/>
      <c r="O35" s="82"/>
    </row>
    <row r="36" spans="2:15" ht="22.5" customHeight="1" thickBot="1">
      <c r="B36" s="19"/>
      <c r="C36" s="191"/>
      <c r="D36" s="58"/>
      <c r="E36" s="59"/>
      <c r="F36" s="60"/>
      <c r="G36" s="61"/>
      <c r="H36" s="62"/>
      <c r="I36" s="19"/>
      <c r="J36" s="191"/>
      <c r="K36" s="83"/>
      <c r="L36" s="84"/>
      <c r="M36" s="85"/>
      <c r="N36" s="86"/>
      <c r="O36" s="87"/>
    </row>
    <row r="37" spans="2:15" ht="22.5" customHeight="1">
      <c r="B37" s="19">
        <f>IF(COUNTA(D37:F38)=6,1,0)</f>
        <v>0</v>
      </c>
      <c r="C37" s="193">
        <v>16</v>
      </c>
      <c r="D37" s="63"/>
      <c r="E37" s="64"/>
      <c r="F37" s="65"/>
      <c r="G37" s="66"/>
      <c r="H37" s="67"/>
      <c r="I37" s="19">
        <f>IF(COUNTA(K37:M38)=6,1,0)</f>
        <v>0</v>
      </c>
      <c r="J37" s="193">
        <v>16</v>
      </c>
      <c r="K37" s="88"/>
      <c r="L37" s="89"/>
      <c r="M37" s="90"/>
      <c r="N37" s="91"/>
      <c r="O37" s="92"/>
    </row>
    <row r="38" spans="2:15" ht="22.5" customHeight="1">
      <c r="B38" s="19"/>
      <c r="C38" s="192"/>
      <c r="D38" s="48"/>
      <c r="E38" s="49"/>
      <c r="F38" s="50"/>
      <c r="G38" s="51"/>
      <c r="H38" s="52"/>
      <c r="I38" s="19"/>
      <c r="J38" s="192"/>
      <c r="K38" s="73"/>
      <c r="L38" s="74"/>
      <c r="M38" s="75"/>
      <c r="N38" s="76"/>
      <c r="O38" s="77"/>
    </row>
    <row r="39" spans="2:15" ht="22.5" customHeight="1">
      <c r="B39" s="19">
        <f>IF(COUNTA(D39:F40)=6,1,0)</f>
        <v>0</v>
      </c>
      <c r="C39" s="190">
        <v>17</v>
      </c>
      <c r="D39" s="53"/>
      <c r="E39" s="54"/>
      <c r="F39" s="55"/>
      <c r="G39" s="56"/>
      <c r="H39" s="57"/>
      <c r="I39" s="19">
        <f>IF(COUNTA(K39:M40)=6,1,0)</f>
        <v>0</v>
      </c>
      <c r="J39" s="190">
        <v>17</v>
      </c>
      <c r="K39" s="78"/>
      <c r="L39" s="79"/>
      <c r="M39" s="80"/>
      <c r="N39" s="81"/>
      <c r="O39" s="82"/>
    </row>
    <row r="40" spans="2:15" ht="22.5" customHeight="1">
      <c r="B40" s="19"/>
      <c r="C40" s="192"/>
      <c r="D40" s="48"/>
      <c r="E40" s="49"/>
      <c r="F40" s="50"/>
      <c r="G40" s="51"/>
      <c r="H40" s="52"/>
      <c r="I40" s="19"/>
      <c r="J40" s="192"/>
      <c r="K40" s="73"/>
      <c r="L40" s="74"/>
      <c r="M40" s="75"/>
      <c r="N40" s="76"/>
      <c r="O40" s="77"/>
    </row>
    <row r="41" spans="2:15" ht="22.5" customHeight="1">
      <c r="B41" s="19">
        <f>IF(COUNTA(D41:F42)=6,1,0)</f>
        <v>0</v>
      </c>
      <c r="C41" s="190">
        <v>18</v>
      </c>
      <c r="D41" s="53"/>
      <c r="E41" s="54"/>
      <c r="F41" s="55"/>
      <c r="G41" s="56"/>
      <c r="H41" s="57"/>
      <c r="I41" s="19">
        <f>IF(COUNTA(K41:M42)=6,1,0)</f>
        <v>0</v>
      </c>
      <c r="J41" s="190">
        <v>18</v>
      </c>
      <c r="K41" s="78"/>
      <c r="L41" s="79"/>
      <c r="M41" s="80"/>
      <c r="N41" s="81"/>
      <c r="O41" s="82"/>
    </row>
    <row r="42" spans="2:15" ht="22.5" customHeight="1">
      <c r="B42" s="19"/>
      <c r="C42" s="192"/>
      <c r="D42" s="48"/>
      <c r="E42" s="49"/>
      <c r="F42" s="50"/>
      <c r="G42" s="51"/>
      <c r="H42" s="52"/>
      <c r="I42" s="19"/>
      <c r="J42" s="192"/>
      <c r="K42" s="73"/>
      <c r="L42" s="74"/>
      <c r="M42" s="75"/>
      <c r="N42" s="76"/>
      <c r="O42" s="77"/>
    </row>
    <row r="43" spans="2:15" ht="22.5" customHeight="1">
      <c r="B43" s="19">
        <f>IF(COUNTA(D43:F44)=6,1,0)</f>
        <v>0</v>
      </c>
      <c r="C43" s="190">
        <v>19</v>
      </c>
      <c r="D43" s="53"/>
      <c r="E43" s="54"/>
      <c r="F43" s="55"/>
      <c r="G43" s="56"/>
      <c r="H43" s="57"/>
      <c r="I43" s="19">
        <f>IF(COUNTA(K43:M44)=6,1,0)</f>
        <v>0</v>
      </c>
      <c r="J43" s="190">
        <v>19</v>
      </c>
      <c r="K43" s="78"/>
      <c r="L43" s="79"/>
      <c r="M43" s="80"/>
      <c r="N43" s="81"/>
      <c r="O43" s="82"/>
    </row>
    <row r="44" spans="2:15" ht="22.5" customHeight="1">
      <c r="B44" s="19"/>
      <c r="C44" s="192"/>
      <c r="D44" s="48"/>
      <c r="E44" s="49"/>
      <c r="F44" s="50"/>
      <c r="G44" s="51"/>
      <c r="H44" s="52"/>
      <c r="I44" s="19"/>
      <c r="J44" s="192"/>
      <c r="K44" s="73"/>
      <c r="L44" s="74"/>
      <c r="M44" s="75"/>
      <c r="N44" s="76"/>
      <c r="O44" s="77"/>
    </row>
    <row r="45" spans="2:15" ht="22.5" customHeight="1">
      <c r="B45" s="19">
        <f>IF(COUNTA(D45:F46)=6,1,0)</f>
        <v>0</v>
      </c>
      <c r="C45" s="190">
        <v>20</v>
      </c>
      <c r="D45" s="53"/>
      <c r="E45" s="54"/>
      <c r="F45" s="55"/>
      <c r="G45" s="56"/>
      <c r="H45" s="57"/>
      <c r="I45" s="19">
        <f>IF(COUNTA(K45:M46)=6,1,0)</f>
        <v>0</v>
      </c>
      <c r="J45" s="190">
        <v>20</v>
      </c>
      <c r="K45" s="78"/>
      <c r="L45" s="79"/>
      <c r="M45" s="80"/>
      <c r="N45" s="81"/>
      <c r="O45" s="82"/>
    </row>
    <row r="46" spans="2:15" ht="22.5" customHeight="1" thickBot="1">
      <c r="B46" s="19"/>
      <c r="C46" s="191"/>
      <c r="D46" s="58"/>
      <c r="E46" s="59"/>
      <c r="F46" s="60"/>
      <c r="G46" s="61"/>
      <c r="H46" s="62"/>
      <c r="I46" s="19"/>
      <c r="J46" s="191"/>
      <c r="K46" s="83"/>
      <c r="L46" s="84"/>
      <c r="M46" s="85"/>
      <c r="N46" s="86"/>
      <c r="O46" s="87"/>
    </row>
    <row r="47" spans="2:15" ht="22.5" customHeight="1">
      <c r="B47" s="19">
        <f>IF(COUNTA(D47:F48)=6,1,0)</f>
        <v>0</v>
      </c>
      <c r="C47" s="193">
        <v>21</v>
      </c>
      <c r="D47" s="63"/>
      <c r="E47" s="64"/>
      <c r="F47" s="65"/>
      <c r="G47" s="66"/>
      <c r="H47" s="67"/>
      <c r="I47" s="19">
        <f>IF(COUNTA(K47:M48)=6,1,0)</f>
        <v>0</v>
      </c>
      <c r="J47" s="193">
        <v>21</v>
      </c>
      <c r="K47" s="88"/>
      <c r="L47" s="89"/>
      <c r="M47" s="90"/>
      <c r="N47" s="91"/>
      <c r="O47" s="92"/>
    </row>
    <row r="48" spans="2:15" ht="22.5" customHeight="1">
      <c r="B48" s="19"/>
      <c r="C48" s="192"/>
      <c r="D48" s="48"/>
      <c r="E48" s="49"/>
      <c r="F48" s="50"/>
      <c r="G48" s="51"/>
      <c r="H48" s="52"/>
      <c r="I48" s="19"/>
      <c r="J48" s="192"/>
      <c r="K48" s="73"/>
      <c r="L48" s="74"/>
      <c r="M48" s="75"/>
      <c r="N48" s="76"/>
      <c r="O48" s="77"/>
    </row>
    <row r="49" spans="2:15" ht="22.5" customHeight="1">
      <c r="B49" s="19">
        <f>IF(COUNTA(D49:F50)=6,1,0)</f>
        <v>0</v>
      </c>
      <c r="C49" s="190">
        <v>22</v>
      </c>
      <c r="D49" s="53"/>
      <c r="E49" s="54"/>
      <c r="F49" s="55"/>
      <c r="G49" s="56"/>
      <c r="H49" s="57"/>
      <c r="I49" s="19">
        <f>IF(COUNTA(K49:M50)=6,1,0)</f>
        <v>0</v>
      </c>
      <c r="J49" s="190">
        <v>22</v>
      </c>
      <c r="K49" s="78"/>
      <c r="L49" s="79"/>
      <c r="M49" s="80"/>
      <c r="N49" s="81"/>
      <c r="O49" s="82"/>
    </row>
    <row r="50" spans="2:15" ht="22.5" customHeight="1">
      <c r="B50" s="19"/>
      <c r="C50" s="192"/>
      <c r="D50" s="48"/>
      <c r="E50" s="49"/>
      <c r="F50" s="50"/>
      <c r="G50" s="51"/>
      <c r="H50" s="52"/>
      <c r="I50" s="19"/>
      <c r="J50" s="192"/>
      <c r="K50" s="73"/>
      <c r="L50" s="74"/>
      <c r="M50" s="75"/>
      <c r="N50" s="76"/>
      <c r="O50" s="77"/>
    </row>
    <row r="51" spans="2:15" ht="22.5" customHeight="1">
      <c r="B51" s="19">
        <f>IF(COUNTA(D51:F52)=6,1,0)</f>
        <v>0</v>
      </c>
      <c r="C51" s="190">
        <v>23</v>
      </c>
      <c r="D51" s="53"/>
      <c r="E51" s="54"/>
      <c r="F51" s="55"/>
      <c r="G51" s="56"/>
      <c r="H51" s="57"/>
      <c r="I51" s="19">
        <f>IF(COUNTA(K51:M52)=6,1,0)</f>
        <v>0</v>
      </c>
      <c r="J51" s="190">
        <v>23</v>
      </c>
      <c r="K51" s="78"/>
      <c r="L51" s="79"/>
      <c r="M51" s="80"/>
      <c r="N51" s="81"/>
      <c r="O51" s="82"/>
    </row>
    <row r="52" spans="2:15" ht="22.5" customHeight="1">
      <c r="B52" s="19"/>
      <c r="C52" s="192"/>
      <c r="D52" s="48"/>
      <c r="E52" s="49"/>
      <c r="F52" s="50"/>
      <c r="G52" s="51"/>
      <c r="H52" s="52"/>
      <c r="I52" s="19"/>
      <c r="J52" s="192"/>
      <c r="K52" s="73"/>
      <c r="L52" s="74"/>
      <c r="M52" s="75"/>
      <c r="N52" s="76"/>
      <c r="O52" s="77"/>
    </row>
    <row r="53" spans="2:15" ht="22.5" customHeight="1">
      <c r="B53" s="19">
        <f>IF(COUNTA(D53:F54)=6,1,0)</f>
        <v>0</v>
      </c>
      <c r="C53" s="190">
        <v>24</v>
      </c>
      <c r="D53" s="53"/>
      <c r="E53" s="54"/>
      <c r="F53" s="55"/>
      <c r="G53" s="56"/>
      <c r="H53" s="57"/>
      <c r="I53" s="19">
        <f>IF(COUNTA(K53:M54)=6,1,0)</f>
        <v>0</v>
      </c>
      <c r="J53" s="190">
        <v>24</v>
      </c>
      <c r="K53" s="78"/>
      <c r="L53" s="79"/>
      <c r="M53" s="80"/>
      <c r="N53" s="81"/>
      <c r="O53" s="82"/>
    </row>
    <row r="54" spans="2:15" ht="22.5" customHeight="1">
      <c r="B54" s="19"/>
      <c r="C54" s="192"/>
      <c r="D54" s="48"/>
      <c r="E54" s="49"/>
      <c r="F54" s="50"/>
      <c r="G54" s="51"/>
      <c r="H54" s="52"/>
      <c r="I54" s="19"/>
      <c r="J54" s="192"/>
      <c r="K54" s="73"/>
      <c r="L54" s="74"/>
      <c r="M54" s="75"/>
      <c r="N54" s="76"/>
      <c r="O54" s="77"/>
    </row>
    <row r="55" spans="2:15" ht="22.5" customHeight="1">
      <c r="B55" s="19">
        <f>IF(COUNTA(D55:F56)=6,1,0)</f>
        <v>0</v>
      </c>
      <c r="C55" s="190">
        <v>25</v>
      </c>
      <c r="D55" s="53"/>
      <c r="E55" s="54"/>
      <c r="F55" s="55"/>
      <c r="G55" s="56"/>
      <c r="H55" s="57"/>
      <c r="I55" s="19">
        <f>IF(COUNTA(K55:M56)=6,1,0)</f>
        <v>0</v>
      </c>
      <c r="J55" s="190">
        <v>25</v>
      </c>
      <c r="K55" s="78"/>
      <c r="L55" s="79"/>
      <c r="M55" s="80"/>
      <c r="N55" s="81"/>
      <c r="O55" s="82"/>
    </row>
    <row r="56" spans="2:15" ht="22.5" customHeight="1" thickBot="1">
      <c r="B56" s="19"/>
      <c r="C56" s="191"/>
      <c r="D56" s="58"/>
      <c r="E56" s="59"/>
      <c r="F56" s="60"/>
      <c r="G56" s="61"/>
      <c r="H56" s="62"/>
      <c r="I56" s="19"/>
      <c r="J56" s="191"/>
      <c r="K56" s="83"/>
      <c r="L56" s="84"/>
      <c r="M56" s="85"/>
      <c r="N56" s="86"/>
      <c r="O56" s="87"/>
    </row>
    <row r="57" spans="2:15" ht="22.5" customHeight="1">
      <c r="B57" s="19">
        <f>IF(COUNTA(D57:F58)=6,1,0)</f>
        <v>0</v>
      </c>
      <c r="C57" s="193">
        <v>26</v>
      </c>
      <c r="D57" s="63"/>
      <c r="E57" s="64"/>
      <c r="F57" s="65"/>
      <c r="G57" s="66"/>
      <c r="H57" s="67"/>
      <c r="I57" s="19">
        <f>IF(COUNTA(K57:M58)=6,1,0)</f>
        <v>0</v>
      </c>
      <c r="J57" s="193">
        <v>26</v>
      </c>
      <c r="K57" s="88"/>
      <c r="L57" s="89"/>
      <c r="M57" s="90"/>
      <c r="N57" s="91"/>
      <c r="O57" s="92"/>
    </row>
    <row r="58" spans="2:15" ht="22.5" customHeight="1">
      <c r="B58" s="19"/>
      <c r="C58" s="192"/>
      <c r="D58" s="48"/>
      <c r="E58" s="49"/>
      <c r="F58" s="50"/>
      <c r="G58" s="51"/>
      <c r="H58" s="52"/>
      <c r="I58" s="19"/>
      <c r="J58" s="192"/>
      <c r="K58" s="73"/>
      <c r="L58" s="74"/>
      <c r="M58" s="75"/>
      <c r="N58" s="76"/>
      <c r="O58" s="77"/>
    </row>
    <row r="59" spans="2:15" ht="22.5" customHeight="1">
      <c r="B59" s="19">
        <f>IF(COUNTA(D59:F60)=6,1,0)</f>
        <v>0</v>
      </c>
      <c r="C59" s="190">
        <v>27</v>
      </c>
      <c r="D59" s="53"/>
      <c r="E59" s="54"/>
      <c r="F59" s="55"/>
      <c r="G59" s="56"/>
      <c r="H59" s="57"/>
      <c r="I59" s="19">
        <f>IF(COUNTA(K59:M60)=6,1,0)</f>
        <v>0</v>
      </c>
      <c r="J59" s="190">
        <v>27</v>
      </c>
      <c r="K59" s="78"/>
      <c r="L59" s="79"/>
      <c r="M59" s="80"/>
      <c r="N59" s="81"/>
      <c r="O59" s="82"/>
    </row>
    <row r="60" spans="2:15" ht="22.5" customHeight="1">
      <c r="B60" s="19"/>
      <c r="C60" s="192"/>
      <c r="D60" s="48"/>
      <c r="E60" s="49"/>
      <c r="F60" s="50"/>
      <c r="G60" s="51"/>
      <c r="H60" s="52"/>
      <c r="I60" s="19"/>
      <c r="J60" s="192"/>
      <c r="K60" s="73"/>
      <c r="L60" s="74"/>
      <c r="M60" s="75"/>
      <c r="N60" s="76"/>
      <c r="O60" s="77"/>
    </row>
    <row r="61" spans="2:15" ht="22.5" customHeight="1">
      <c r="B61" s="19">
        <f>IF(COUNTA(D61:F62)=6,1,0)</f>
        <v>0</v>
      </c>
      <c r="C61" s="190">
        <v>28</v>
      </c>
      <c r="D61" s="53"/>
      <c r="E61" s="54"/>
      <c r="F61" s="55"/>
      <c r="G61" s="56"/>
      <c r="H61" s="57"/>
      <c r="I61" s="19">
        <f>IF(COUNTA(K61:M62)=6,1,0)</f>
        <v>0</v>
      </c>
      <c r="J61" s="190">
        <v>28</v>
      </c>
      <c r="K61" s="78"/>
      <c r="L61" s="79"/>
      <c r="M61" s="80"/>
      <c r="N61" s="81"/>
      <c r="O61" s="82"/>
    </row>
    <row r="62" spans="2:15" ht="22.5" customHeight="1">
      <c r="B62" s="19"/>
      <c r="C62" s="192"/>
      <c r="D62" s="48"/>
      <c r="E62" s="49"/>
      <c r="F62" s="50"/>
      <c r="G62" s="51"/>
      <c r="H62" s="52"/>
      <c r="I62" s="19"/>
      <c r="J62" s="192"/>
      <c r="K62" s="73"/>
      <c r="L62" s="74"/>
      <c r="M62" s="75"/>
      <c r="N62" s="76"/>
      <c r="O62" s="77"/>
    </row>
    <row r="63" spans="2:15" ht="22.5" customHeight="1">
      <c r="B63" s="19">
        <f>IF(COUNTA(D63:F64)=6,1,0)</f>
        <v>0</v>
      </c>
      <c r="C63" s="190">
        <v>29</v>
      </c>
      <c r="D63" s="53"/>
      <c r="E63" s="54"/>
      <c r="F63" s="55"/>
      <c r="G63" s="56"/>
      <c r="H63" s="57"/>
      <c r="I63" s="19">
        <f>IF(COUNTA(K63:M64)=6,1,0)</f>
        <v>0</v>
      </c>
      <c r="J63" s="190">
        <v>29</v>
      </c>
      <c r="K63" s="78"/>
      <c r="L63" s="79"/>
      <c r="M63" s="80"/>
      <c r="N63" s="81"/>
      <c r="O63" s="82"/>
    </row>
    <row r="64" spans="2:15" ht="22.5" customHeight="1">
      <c r="B64" s="19"/>
      <c r="C64" s="192"/>
      <c r="D64" s="48"/>
      <c r="E64" s="49"/>
      <c r="F64" s="50"/>
      <c r="G64" s="51"/>
      <c r="H64" s="52"/>
      <c r="I64" s="19"/>
      <c r="J64" s="192"/>
      <c r="K64" s="73"/>
      <c r="L64" s="74"/>
      <c r="M64" s="75"/>
      <c r="N64" s="76"/>
      <c r="O64" s="77"/>
    </row>
    <row r="65" spans="2:15" ht="22.5" customHeight="1">
      <c r="B65" s="19">
        <f>IF(COUNTA(D65:F66)=6,1,0)</f>
        <v>0</v>
      </c>
      <c r="C65" s="190">
        <v>30</v>
      </c>
      <c r="D65" s="53"/>
      <c r="E65" s="54"/>
      <c r="F65" s="55"/>
      <c r="G65" s="56"/>
      <c r="H65" s="57"/>
      <c r="I65" s="19">
        <f>IF(COUNTA(K65:M66)=6,1,0)</f>
        <v>0</v>
      </c>
      <c r="J65" s="190">
        <v>30</v>
      </c>
      <c r="K65" s="78"/>
      <c r="L65" s="79"/>
      <c r="M65" s="80"/>
      <c r="N65" s="81"/>
      <c r="O65" s="82"/>
    </row>
    <row r="66" spans="2:15" ht="22.5" customHeight="1" thickBot="1">
      <c r="B66" s="19"/>
      <c r="C66" s="191"/>
      <c r="D66" s="58"/>
      <c r="E66" s="59"/>
      <c r="F66" s="60"/>
      <c r="G66" s="61"/>
      <c r="H66" s="62"/>
      <c r="I66" s="19"/>
      <c r="J66" s="191"/>
      <c r="K66" s="83"/>
      <c r="L66" s="84"/>
      <c r="M66" s="85"/>
      <c r="N66" s="86"/>
      <c r="O66" s="87"/>
    </row>
    <row r="67" spans="2:15" ht="22.5" customHeight="1">
      <c r="B67" s="19">
        <f>IF(COUNTA(D67:F68)=6,1,0)</f>
        <v>0</v>
      </c>
      <c r="C67" s="193">
        <v>31</v>
      </c>
      <c r="D67" s="63"/>
      <c r="E67" s="64"/>
      <c r="F67" s="65"/>
      <c r="G67" s="66"/>
      <c r="H67" s="67"/>
      <c r="I67" s="19">
        <f>IF(COUNTA(K67:M68)=6,1,0)</f>
        <v>0</v>
      </c>
      <c r="J67" s="193">
        <v>31</v>
      </c>
      <c r="K67" s="88"/>
      <c r="L67" s="89"/>
      <c r="M67" s="90"/>
      <c r="N67" s="91"/>
      <c r="O67" s="92"/>
    </row>
    <row r="68" spans="2:15" ht="22.5" customHeight="1">
      <c r="B68" s="19"/>
      <c r="C68" s="192"/>
      <c r="D68" s="48"/>
      <c r="E68" s="49"/>
      <c r="F68" s="50"/>
      <c r="G68" s="51"/>
      <c r="H68" s="52"/>
      <c r="I68" s="19"/>
      <c r="J68" s="192"/>
      <c r="K68" s="73"/>
      <c r="L68" s="74"/>
      <c r="M68" s="75"/>
      <c r="N68" s="76"/>
      <c r="O68" s="77"/>
    </row>
    <row r="69" spans="2:15" ht="22.5" customHeight="1">
      <c r="B69" s="19">
        <f>IF(COUNTA(D69:F70)=6,1,0)</f>
        <v>0</v>
      </c>
      <c r="C69" s="190">
        <v>32</v>
      </c>
      <c r="D69" s="53"/>
      <c r="E69" s="54"/>
      <c r="F69" s="55"/>
      <c r="G69" s="56"/>
      <c r="H69" s="57"/>
      <c r="I69" s="19">
        <f>IF(COUNTA(K69:M70)=6,1,0)</f>
        <v>0</v>
      </c>
      <c r="J69" s="190">
        <v>32</v>
      </c>
      <c r="K69" s="78"/>
      <c r="L69" s="79"/>
      <c r="M69" s="80"/>
      <c r="N69" s="81"/>
      <c r="O69" s="82"/>
    </row>
    <row r="70" spans="2:15" ht="22.5" customHeight="1">
      <c r="B70" s="19"/>
      <c r="C70" s="192"/>
      <c r="D70" s="48"/>
      <c r="E70" s="49"/>
      <c r="F70" s="50"/>
      <c r="G70" s="51"/>
      <c r="H70" s="52"/>
      <c r="I70" s="19"/>
      <c r="J70" s="192"/>
      <c r="K70" s="73"/>
      <c r="L70" s="74"/>
      <c r="M70" s="75"/>
      <c r="N70" s="76"/>
      <c r="O70" s="77"/>
    </row>
    <row r="71" spans="2:15" ht="22.5" customHeight="1">
      <c r="B71" s="19">
        <f>IF(COUNTA(D71:F72)=6,1,0)</f>
        <v>0</v>
      </c>
      <c r="C71" s="190">
        <v>33</v>
      </c>
      <c r="D71" s="53"/>
      <c r="E71" s="54"/>
      <c r="F71" s="55"/>
      <c r="G71" s="56"/>
      <c r="H71" s="57"/>
      <c r="I71" s="19">
        <f>IF(COUNTA(K71:M72)=6,1,0)</f>
        <v>0</v>
      </c>
      <c r="J71" s="190">
        <v>33</v>
      </c>
      <c r="K71" s="78"/>
      <c r="L71" s="79"/>
      <c r="M71" s="80"/>
      <c r="N71" s="81"/>
      <c r="O71" s="82"/>
    </row>
    <row r="72" spans="2:15" ht="22.5" customHeight="1">
      <c r="B72" s="19"/>
      <c r="C72" s="192"/>
      <c r="D72" s="48"/>
      <c r="E72" s="49"/>
      <c r="F72" s="50"/>
      <c r="G72" s="51"/>
      <c r="H72" s="52"/>
      <c r="I72" s="19"/>
      <c r="J72" s="192"/>
      <c r="K72" s="73"/>
      <c r="L72" s="74"/>
      <c r="M72" s="75"/>
      <c r="N72" s="76"/>
      <c r="O72" s="77"/>
    </row>
    <row r="73" spans="2:15" ht="22.5" customHeight="1">
      <c r="B73" s="19">
        <f>IF(COUNTA(D73:F74)=6,1,0)</f>
        <v>0</v>
      </c>
      <c r="C73" s="190">
        <v>34</v>
      </c>
      <c r="D73" s="53"/>
      <c r="E73" s="54"/>
      <c r="F73" s="55"/>
      <c r="G73" s="56"/>
      <c r="H73" s="57"/>
      <c r="I73" s="19">
        <f>IF(COUNTA(K73:M74)=6,1,0)</f>
        <v>0</v>
      </c>
      <c r="J73" s="190">
        <v>34</v>
      </c>
      <c r="K73" s="78"/>
      <c r="L73" s="79"/>
      <c r="M73" s="80"/>
      <c r="N73" s="81"/>
      <c r="O73" s="82"/>
    </row>
    <row r="74" spans="2:15" ht="22.5" customHeight="1">
      <c r="B74" s="19"/>
      <c r="C74" s="192"/>
      <c r="D74" s="48"/>
      <c r="E74" s="49"/>
      <c r="F74" s="50"/>
      <c r="G74" s="51"/>
      <c r="H74" s="52"/>
      <c r="I74" s="19"/>
      <c r="J74" s="192"/>
      <c r="K74" s="73"/>
      <c r="L74" s="74"/>
      <c r="M74" s="75"/>
      <c r="N74" s="76"/>
      <c r="O74" s="77"/>
    </row>
    <row r="75" spans="2:15" ht="22.5" customHeight="1">
      <c r="B75" s="19">
        <f>IF(COUNTA(D75:F76)=6,1,0)</f>
        <v>0</v>
      </c>
      <c r="C75" s="190">
        <v>35</v>
      </c>
      <c r="D75" s="53"/>
      <c r="E75" s="54"/>
      <c r="F75" s="55"/>
      <c r="G75" s="56"/>
      <c r="H75" s="57"/>
      <c r="I75" s="19">
        <f>IF(COUNTA(K75:M76)=6,1,0)</f>
        <v>0</v>
      </c>
      <c r="J75" s="190">
        <v>35</v>
      </c>
      <c r="K75" s="78"/>
      <c r="L75" s="79"/>
      <c r="M75" s="80"/>
      <c r="N75" s="81"/>
      <c r="O75" s="82"/>
    </row>
    <row r="76" spans="2:15" ht="22.5" customHeight="1" thickBot="1">
      <c r="B76" s="19"/>
      <c r="C76" s="191"/>
      <c r="D76" s="58"/>
      <c r="E76" s="59"/>
      <c r="F76" s="60"/>
      <c r="G76" s="61"/>
      <c r="H76" s="62"/>
      <c r="I76" s="19"/>
      <c r="J76" s="191"/>
      <c r="K76" s="83"/>
      <c r="L76" s="84"/>
      <c r="M76" s="85"/>
      <c r="N76" s="86"/>
      <c r="O76" s="87"/>
    </row>
    <row r="77" spans="2:15" ht="22.5" customHeight="1">
      <c r="B77" s="19">
        <f>IF(COUNTA(D77:F78)=6,1,0)</f>
        <v>0</v>
      </c>
      <c r="C77" s="193">
        <v>36</v>
      </c>
      <c r="D77" s="63"/>
      <c r="E77" s="64"/>
      <c r="F77" s="65"/>
      <c r="G77" s="66"/>
      <c r="H77" s="67"/>
      <c r="I77" s="19">
        <f>IF(COUNTA(K77:M78)=6,1,0)</f>
        <v>0</v>
      </c>
      <c r="J77" s="193">
        <v>36</v>
      </c>
      <c r="K77" s="88"/>
      <c r="L77" s="89"/>
      <c r="M77" s="90"/>
      <c r="N77" s="91"/>
      <c r="O77" s="92"/>
    </row>
    <row r="78" spans="2:15" ht="22.5" customHeight="1">
      <c r="B78" s="19"/>
      <c r="C78" s="192"/>
      <c r="D78" s="48"/>
      <c r="E78" s="49"/>
      <c r="F78" s="50"/>
      <c r="G78" s="51"/>
      <c r="H78" s="52"/>
      <c r="I78" s="19"/>
      <c r="J78" s="192"/>
      <c r="K78" s="73"/>
      <c r="L78" s="74"/>
      <c r="M78" s="75"/>
      <c r="N78" s="76"/>
      <c r="O78" s="77"/>
    </row>
    <row r="79" spans="2:15" ht="22.5" customHeight="1">
      <c r="B79" s="19">
        <f>IF(COUNTA(D79:F80)=6,1,0)</f>
        <v>0</v>
      </c>
      <c r="C79" s="190">
        <v>37</v>
      </c>
      <c r="D79" s="53"/>
      <c r="E79" s="54"/>
      <c r="F79" s="55"/>
      <c r="G79" s="56"/>
      <c r="H79" s="57"/>
      <c r="I79" s="19">
        <f>IF(COUNTA(K79:M80)=6,1,0)</f>
        <v>0</v>
      </c>
      <c r="J79" s="190">
        <v>37</v>
      </c>
      <c r="K79" s="78"/>
      <c r="L79" s="79"/>
      <c r="M79" s="80"/>
      <c r="N79" s="81"/>
      <c r="O79" s="82"/>
    </row>
    <row r="80" spans="2:15" ht="22.5" customHeight="1">
      <c r="B80" s="19"/>
      <c r="C80" s="192"/>
      <c r="D80" s="48"/>
      <c r="E80" s="49"/>
      <c r="F80" s="50"/>
      <c r="G80" s="51"/>
      <c r="H80" s="52"/>
      <c r="I80" s="19"/>
      <c r="J80" s="192"/>
      <c r="K80" s="73"/>
      <c r="L80" s="74"/>
      <c r="M80" s="75"/>
      <c r="N80" s="76"/>
      <c r="O80" s="77"/>
    </row>
    <row r="81" spans="2:15" ht="22.5" customHeight="1">
      <c r="B81" s="19">
        <f>IF(COUNTA(D81:F82)=6,1,0)</f>
        <v>0</v>
      </c>
      <c r="C81" s="190">
        <v>38</v>
      </c>
      <c r="D81" s="53"/>
      <c r="E81" s="54"/>
      <c r="F81" s="55"/>
      <c r="G81" s="56"/>
      <c r="H81" s="57"/>
      <c r="I81" s="19">
        <f>IF(COUNTA(K81:M82)=6,1,0)</f>
        <v>0</v>
      </c>
      <c r="J81" s="190">
        <v>38</v>
      </c>
      <c r="K81" s="78"/>
      <c r="L81" s="79"/>
      <c r="M81" s="80"/>
      <c r="N81" s="81"/>
      <c r="O81" s="82"/>
    </row>
    <row r="82" spans="2:15" ht="22.5" customHeight="1">
      <c r="B82" s="19"/>
      <c r="C82" s="192"/>
      <c r="D82" s="48"/>
      <c r="E82" s="49"/>
      <c r="F82" s="50"/>
      <c r="G82" s="51"/>
      <c r="H82" s="52"/>
      <c r="I82" s="19"/>
      <c r="J82" s="192"/>
      <c r="K82" s="73"/>
      <c r="L82" s="74"/>
      <c r="M82" s="75"/>
      <c r="N82" s="76"/>
      <c r="O82" s="77"/>
    </row>
    <row r="83" spans="2:15" ht="22.5" customHeight="1">
      <c r="B83" s="19">
        <f>IF(COUNTA(D83:F84)=6,1,0)</f>
        <v>0</v>
      </c>
      <c r="C83" s="190">
        <v>39</v>
      </c>
      <c r="D83" s="53"/>
      <c r="E83" s="54"/>
      <c r="F83" s="55"/>
      <c r="G83" s="56"/>
      <c r="H83" s="57"/>
      <c r="I83" s="19">
        <f>IF(COUNTA(K83:M84)=6,1,0)</f>
        <v>0</v>
      </c>
      <c r="J83" s="190">
        <v>39</v>
      </c>
      <c r="K83" s="78"/>
      <c r="L83" s="79"/>
      <c r="M83" s="80"/>
      <c r="N83" s="81"/>
      <c r="O83" s="82"/>
    </row>
    <row r="84" spans="2:15" ht="22.5" customHeight="1">
      <c r="B84" s="19"/>
      <c r="C84" s="192"/>
      <c r="D84" s="48"/>
      <c r="E84" s="49"/>
      <c r="F84" s="50"/>
      <c r="G84" s="51"/>
      <c r="H84" s="52"/>
      <c r="I84" s="19"/>
      <c r="J84" s="192"/>
      <c r="K84" s="73"/>
      <c r="L84" s="74"/>
      <c r="M84" s="75"/>
      <c r="N84" s="76"/>
      <c r="O84" s="77"/>
    </row>
    <row r="85" spans="2:15" ht="22.5" customHeight="1">
      <c r="B85" s="19">
        <f>IF(COUNTA(D85:F86)=6,1,0)</f>
        <v>0</v>
      </c>
      <c r="C85" s="190">
        <v>40</v>
      </c>
      <c r="D85" s="53"/>
      <c r="E85" s="54"/>
      <c r="F85" s="55"/>
      <c r="G85" s="56"/>
      <c r="H85" s="57"/>
      <c r="I85" s="19">
        <f>IF(COUNTA(K85:M86)=6,1,0)</f>
        <v>0</v>
      </c>
      <c r="J85" s="190">
        <v>40</v>
      </c>
      <c r="K85" s="78"/>
      <c r="L85" s="79"/>
      <c r="M85" s="80"/>
      <c r="N85" s="81"/>
      <c r="O85" s="82"/>
    </row>
    <row r="86" spans="2:15" ht="22.5" customHeight="1" thickBot="1">
      <c r="B86" s="19"/>
      <c r="C86" s="191"/>
      <c r="D86" s="58"/>
      <c r="E86" s="59"/>
      <c r="F86" s="60"/>
      <c r="G86" s="61"/>
      <c r="H86" s="62"/>
      <c r="I86" s="19"/>
      <c r="J86" s="191"/>
      <c r="K86" s="83"/>
      <c r="L86" s="84"/>
      <c r="M86" s="85"/>
      <c r="N86" s="86"/>
      <c r="O86" s="87"/>
    </row>
    <row r="87" spans="2:15" ht="22.5" customHeight="1">
      <c r="B87" s="19">
        <f>IF(COUNTA(D87:F88)=6,1,0)</f>
        <v>0</v>
      </c>
      <c r="C87" s="193">
        <v>41</v>
      </c>
      <c r="D87" s="63"/>
      <c r="E87" s="64"/>
      <c r="F87" s="65"/>
      <c r="G87" s="66"/>
      <c r="H87" s="67"/>
      <c r="I87" s="19">
        <f>IF(COUNTA(K87:M88)=6,1,0)</f>
        <v>0</v>
      </c>
      <c r="J87" s="193">
        <v>41</v>
      </c>
      <c r="K87" s="88"/>
      <c r="L87" s="89"/>
      <c r="M87" s="90"/>
      <c r="N87" s="91"/>
      <c r="O87" s="92"/>
    </row>
    <row r="88" spans="2:15" ht="22.5" customHeight="1">
      <c r="B88" s="19"/>
      <c r="C88" s="192"/>
      <c r="D88" s="48"/>
      <c r="E88" s="49"/>
      <c r="F88" s="50"/>
      <c r="G88" s="51"/>
      <c r="H88" s="52"/>
      <c r="I88" s="19"/>
      <c r="J88" s="192"/>
      <c r="K88" s="73"/>
      <c r="L88" s="74"/>
      <c r="M88" s="75"/>
      <c r="N88" s="76"/>
      <c r="O88" s="77"/>
    </row>
    <row r="89" spans="2:15" ht="22.5" customHeight="1">
      <c r="B89" s="19">
        <f>IF(COUNTA(D89:F90)=6,1,0)</f>
        <v>0</v>
      </c>
      <c r="C89" s="190">
        <v>42</v>
      </c>
      <c r="D89" s="53"/>
      <c r="E89" s="54"/>
      <c r="F89" s="55"/>
      <c r="G89" s="56"/>
      <c r="H89" s="57"/>
      <c r="I89" s="19">
        <f>IF(COUNTA(K89:M90)=6,1,0)</f>
        <v>0</v>
      </c>
      <c r="J89" s="190">
        <v>42</v>
      </c>
      <c r="K89" s="78"/>
      <c r="L89" s="79"/>
      <c r="M89" s="80"/>
      <c r="N89" s="81"/>
      <c r="O89" s="82"/>
    </row>
    <row r="90" spans="2:15" ht="22.5" customHeight="1">
      <c r="B90" s="19"/>
      <c r="C90" s="192"/>
      <c r="D90" s="48"/>
      <c r="E90" s="49"/>
      <c r="F90" s="50"/>
      <c r="G90" s="51"/>
      <c r="H90" s="52"/>
      <c r="I90" s="19"/>
      <c r="J90" s="192"/>
      <c r="K90" s="73"/>
      <c r="L90" s="74"/>
      <c r="M90" s="75"/>
      <c r="N90" s="76"/>
      <c r="O90" s="77"/>
    </row>
    <row r="91" spans="2:15" ht="22.5" customHeight="1">
      <c r="B91" s="19">
        <f>IF(COUNTA(D91:F92)=6,1,0)</f>
        <v>0</v>
      </c>
      <c r="C91" s="190">
        <v>43</v>
      </c>
      <c r="D91" s="53"/>
      <c r="E91" s="54"/>
      <c r="F91" s="55"/>
      <c r="G91" s="56"/>
      <c r="H91" s="57"/>
      <c r="I91" s="19">
        <f>IF(COUNTA(K91:M92)=6,1,0)</f>
        <v>0</v>
      </c>
      <c r="J91" s="190">
        <v>43</v>
      </c>
      <c r="K91" s="78"/>
      <c r="L91" s="79"/>
      <c r="M91" s="80"/>
      <c r="N91" s="81"/>
      <c r="O91" s="82"/>
    </row>
    <row r="92" spans="2:15" ht="22.5" customHeight="1">
      <c r="B92" s="19"/>
      <c r="C92" s="192"/>
      <c r="D92" s="48"/>
      <c r="E92" s="49"/>
      <c r="F92" s="50"/>
      <c r="G92" s="51"/>
      <c r="H92" s="52"/>
      <c r="I92" s="19"/>
      <c r="J92" s="192"/>
      <c r="K92" s="73"/>
      <c r="L92" s="74"/>
      <c r="M92" s="75"/>
      <c r="N92" s="76"/>
      <c r="O92" s="77"/>
    </row>
    <row r="93" spans="2:15" ht="22.5" customHeight="1">
      <c r="B93" s="19">
        <f>IF(COUNTA(D93:F94)=6,1,0)</f>
        <v>0</v>
      </c>
      <c r="C93" s="190">
        <v>44</v>
      </c>
      <c r="D93" s="53"/>
      <c r="E93" s="54"/>
      <c r="F93" s="55"/>
      <c r="G93" s="56"/>
      <c r="H93" s="57"/>
      <c r="I93" s="19">
        <f>IF(COUNTA(K93:M94)=6,1,0)</f>
        <v>0</v>
      </c>
      <c r="J93" s="190">
        <v>44</v>
      </c>
      <c r="K93" s="78"/>
      <c r="L93" s="79"/>
      <c r="M93" s="80"/>
      <c r="N93" s="81"/>
      <c r="O93" s="82"/>
    </row>
    <row r="94" spans="2:15" ht="22.5" customHeight="1">
      <c r="B94" s="19"/>
      <c r="C94" s="192"/>
      <c r="D94" s="48"/>
      <c r="E94" s="49"/>
      <c r="F94" s="50"/>
      <c r="G94" s="51"/>
      <c r="H94" s="52"/>
      <c r="I94" s="19"/>
      <c r="J94" s="192"/>
      <c r="K94" s="73"/>
      <c r="L94" s="74"/>
      <c r="M94" s="75"/>
      <c r="N94" s="76"/>
      <c r="O94" s="77"/>
    </row>
    <row r="95" spans="2:15" ht="22.5" customHeight="1">
      <c r="B95" s="19">
        <f>IF(COUNTA(D95:F96)=6,1,0)</f>
        <v>0</v>
      </c>
      <c r="C95" s="190">
        <v>45</v>
      </c>
      <c r="D95" s="53"/>
      <c r="E95" s="54"/>
      <c r="F95" s="55"/>
      <c r="G95" s="56"/>
      <c r="H95" s="57"/>
      <c r="I95" s="19">
        <f>IF(COUNTA(K95:M96)=6,1,0)</f>
        <v>0</v>
      </c>
      <c r="J95" s="190">
        <v>45</v>
      </c>
      <c r="K95" s="78"/>
      <c r="L95" s="79"/>
      <c r="M95" s="80"/>
      <c r="N95" s="81"/>
      <c r="O95" s="82"/>
    </row>
    <row r="96" spans="2:15" ht="22.5" customHeight="1" thickBot="1">
      <c r="B96" s="19"/>
      <c r="C96" s="191"/>
      <c r="D96" s="58"/>
      <c r="E96" s="59"/>
      <c r="F96" s="60"/>
      <c r="G96" s="61"/>
      <c r="H96" s="62"/>
      <c r="I96" s="19"/>
      <c r="J96" s="191"/>
      <c r="K96" s="83"/>
      <c r="L96" s="84"/>
      <c r="M96" s="85"/>
      <c r="N96" s="86"/>
      <c r="O96" s="87"/>
    </row>
    <row r="97" spans="2:15" ht="22.5" customHeight="1">
      <c r="B97" s="19">
        <f>IF(COUNTA(D97:F98)=6,1,0)</f>
        <v>0</v>
      </c>
      <c r="C97" s="193">
        <v>46</v>
      </c>
      <c r="D97" s="63"/>
      <c r="E97" s="64"/>
      <c r="F97" s="65"/>
      <c r="G97" s="66"/>
      <c r="H97" s="67"/>
      <c r="I97" s="19">
        <f>IF(COUNTA(K97:M98)=6,1,0)</f>
        <v>0</v>
      </c>
      <c r="J97" s="193">
        <v>46</v>
      </c>
      <c r="K97" s="88"/>
      <c r="L97" s="89"/>
      <c r="M97" s="90"/>
      <c r="N97" s="91"/>
      <c r="O97" s="92"/>
    </row>
    <row r="98" spans="2:15" ht="22.5" customHeight="1">
      <c r="B98" s="19"/>
      <c r="C98" s="192"/>
      <c r="D98" s="48"/>
      <c r="E98" s="49"/>
      <c r="F98" s="50"/>
      <c r="G98" s="51"/>
      <c r="H98" s="52"/>
      <c r="I98" s="19"/>
      <c r="J98" s="192"/>
      <c r="K98" s="73"/>
      <c r="L98" s="74"/>
      <c r="M98" s="75"/>
      <c r="N98" s="76"/>
      <c r="O98" s="77"/>
    </row>
    <row r="99" spans="2:15" ht="22.5" customHeight="1">
      <c r="B99" s="19">
        <f>IF(COUNTA(D99:F100)=6,1,0)</f>
        <v>0</v>
      </c>
      <c r="C99" s="190">
        <v>47</v>
      </c>
      <c r="D99" s="53"/>
      <c r="E99" s="54"/>
      <c r="F99" s="55"/>
      <c r="G99" s="56"/>
      <c r="H99" s="57"/>
      <c r="I99" s="19">
        <f>IF(COUNTA(K99:M100)=6,1,0)</f>
        <v>0</v>
      </c>
      <c r="J99" s="190">
        <v>47</v>
      </c>
      <c r="K99" s="78"/>
      <c r="L99" s="79"/>
      <c r="M99" s="80"/>
      <c r="N99" s="81"/>
      <c r="O99" s="82"/>
    </row>
    <row r="100" spans="2:15" ht="22.5" customHeight="1">
      <c r="B100" s="19"/>
      <c r="C100" s="192"/>
      <c r="D100" s="48"/>
      <c r="E100" s="49"/>
      <c r="F100" s="50"/>
      <c r="G100" s="51"/>
      <c r="H100" s="52"/>
      <c r="I100" s="19"/>
      <c r="J100" s="192"/>
      <c r="K100" s="73"/>
      <c r="L100" s="74"/>
      <c r="M100" s="75"/>
      <c r="N100" s="76"/>
      <c r="O100" s="77"/>
    </row>
    <row r="101" spans="2:15" ht="22.5" customHeight="1">
      <c r="B101" s="19">
        <f>IF(COUNTA(D101:F102)=6,1,0)</f>
        <v>0</v>
      </c>
      <c r="C101" s="190">
        <v>48</v>
      </c>
      <c r="D101" s="53"/>
      <c r="E101" s="54"/>
      <c r="F101" s="55"/>
      <c r="G101" s="56"/>
      <c r="H101" s="57"/>
      <c r="I101" s="19">
        <f>IF(COUNTA(K101:M102)=6,1,0)</f>
        <v>0</v>
      </c>
      <c r="J101" s="190">
        <v>48</v>
      </c>
      <c r="K101" s="78"/>
      <c r="L101" s="79"/>
      <c r="M101" s="80"/>
      <c r="N101" s="81"/>
      <c r="O101" s="82"/>
    </row>
    <row r="102" spans="2:15" ht="22.5" customHeight="1">
      <c r="B102" s="19"/>
      <c r="C102" s="192"/>
      <c r="D102" s="48"/>
      <c r="E102" s="49"/>
      <c r="F102" s="50"/>
      <c r="G102" s="51"/>
      <c r="H102" s="52"/>
      <c r="I102" s="19"/>
      <c r="J102" s="192"/>
      <c r="K102" s="73"/>
      <c r="L102" s="74"/>
      <c r="M102" s="75"/>
      <c r="N102" s="76"/>
      <c r="O102" s="77"/>
    </row>
    <row r="103" spans="2:15" ht="22.5" customHeight="1">
      <c r="B103" s="19">
        <f>IF(COUNTA(D103:F104)=6,1,0)</f>
        <v>0</v>
      </c>
      <c r="C103" s="190">
        <v>49</v>
      </c>
      <c r="D103" s="53"/>
      <c r="E103" s="54"/>
      <c r="F103" s="55"/>
      <c r="G103" s="56"/>
      <c r="H103" s="57"/>
      <c r="I103" s="19">
        <f>IF(COUNTA(K103:M104)=6,1,0)</f>
        <v>0</v>
      </c>
      <c r="J103" s="190">
        <v>49</v>
      </c>
      <c r="K103" s="78"/>
      <c r="L103" s="79"/>
      <c r="M103" s="80"/>
      <c r="N103" s="81"/>
      <c r="O103" s="82"/>
    </row>
    <row r="104" spans="2:15" ht="22.5" customHeight="1">
      <c r="B104" s="19"/>
      <c r="C104" s="192"/>
      <c r="D104" s="48"/>
      <c r="E104" s="49"/>
      <c r="F104" s="50"/>
      <c r="G104" s="51"/>
      <c r="H104" s="52"/>
      <c r="I104" s="19"/>
      <c r="J104" s="192"/>
      <c r="K104" s="73"/>
      <c r="L104" s="74"/>
      <c r="M104" s="75"/>
      <c r="N104" s="76"/>
      <c r="O104" s="77"/>
    </row>
    <row r="105" spans="2:15" ht="22.5" customHeight="1">
      <c r="B105" s="19">
        <f>IF(COUNTA(D105:F106)=6,1,0)</f>
        <v>0</v>
      </c>
      <c r="C105" s="190">
        <v>50</v>
      </c>
      <c r="D105" s="53"/>
      <c r="E105" s="54"/>
      <c r="F105" s="55"/>
      <c r="G105" s="56"/>
      <c r="H105" s="57"/>
      <c r="I105" s="19">
        <f>IF(COUNTA(K105:M106)=6,1,0)</f>
        <v>0</v>
      </c>
      <c r="J105" s="190">
        <v>50</v>
      </c>
      <c r="K105" s="78"/>
      <c r="L105" s="79"/>
      <c r="M105" s="80"/>
      <c r="N105" s="81"/>
      <c r="O105" s="82"/>
    </row>
    <row r="106" spans="2:15" ht="22.5" customHeight="1" thickBot="1">
      <c r="B106" s="19"/>
      <c r="C106" s="191"/>
      <c r="D106" s="58"/>
      <c r="E106" s="59"/>
      <c r="F106" s="60"/>
      <c r="G106" s="61"/>
      <c r="H106" s="62"/>
      <c r="I106" s="19"/>
      <c r="J106" s="191"/>
      <c r="K106" s="83"/>
      <c r="L106" s="84"/>
      <c r="M106" s="85"/>
      <c r="N106" s="86"/>
      <c r="O106" s="87"/>
    </row>
  </sheetData>
  <sheetProtection password="E7D6" sheet="1"/>
  <mergeCells count="103">
    <mergeCell ref="C5:D5"/>
    <mergeCell ref="C7:C8"/>
    <mergeCell ref="C9:C10"/>
    <mergeCell ref="C11:C12"/>
    <mergeCell ref="C13:C14"/>
    <mergeCell ref="C53:C54"/>
    <mergeCell ref="C23:C24"/>
    <mergeCell ref="C25:C26"/>
    <mergeCell ref="C27:C28"/>
    <mergeCell ref="C29:C30"/>
    <mergeCell ref="C35:C36"/>
    <mergeCell ref="C47:C48"/>
    <mergeCell ref="C49:C50"/>
    <mergeCell ref="C51:C52"/>
    <mergeCell ref="C37:C38"/>
    <mergeCell ref="C39:C40"/>
    <mergeCell ref="C41:C42"/>
    <mergeCell ref="C43:C44"/>
    <mergeCell ref="C45:C46"/>
    <mergeCell ref="C31:C32"/>
    <mergeCell ref="C33:C34"/>
    <mergeCell ref="C59:C60"/>
    <mergeCell ref="C61:C62"/>
    <mergeCell ref="C15:C16"/>
    <mergeCell ref="C17:C18"/>
    <mergeCell ref="C19:C20"/>
    <mergeCell ref="C21:C22"/>
    <mergeCell ref="C57:C58"/>
    <mergeCell ref="C55:C56"/>
    <mergeCell ref="C69:C70"/>
    <mergeCell ref="C63:C64"/>
    <mergeCell ref="C65:C66"/>
    <mergeCell ref="C67:C68"/>
    <mergeCell ref="C75:C76"/>
    <mergeCell ref="C77:C78"/>
    <mergeCell ref="C71:C72"/>
    <mergeCell ref="C73:C74"/>
    <mergeCell ref="C83:C84"/>
    <mergeCell ref="C85:C86"/>
    <mergeCell ref="C79:C80"/>
    <mergeCell ref="C81:C82"/>
    <mergeCell ref="J5:K5"/>
    <mergeCell ref="J11:J12"/>
    <mergeCell ref="J13:J14"/>
    <mergeCell ref="J7:J8"/>
    <mergeCell ref="J9:J10"/>
    <mergeCell ref="J19:J20"/>
    <mergeCell ref="J21:J22"/>
    <mergeCell ref="J15:J16"/>
    <mergeCell ref="J17:J18"/>
    <mergeCell ref="J27:J28"/>
    <mergeCell ref="J29:J30"/>
    <mergeCell ref="J23:J24"/>
    <mergeCell ref="J25:J26"/>
    <mergeCell ref="J57:J58"/>
    <mergeCell ref="J35:J36"/>
    <mergeCell ref="J37:J38"/>
    <mergeCell ref="J31:J32"/>
    <mergeCell ref="J33:J34"/>
    <mergeCell ref="J43:J44"/>
    <mergeCell ref="J45:J46"/>
    <mergeCell ref="J39:J40"/>
    <mergeCell ref="J41:J42"/>
    <mergeCell ref="J77:J78"/>
    <mergeCell ref="J71:J72"/>
    <mergeCell ref="J73:J74"/>
    <mergeCell ref="J51:J52"/>
    <mergeCell ref="J53:J54"/>
    <mergeCell ref="J47:J48"/>
    <mergeCell ref="J49:J50"/>
    <mergeCell ref="J59:J60"/>
    <mergeCell ref="J61:J62"/>
    <mergeCell ref="J55:J56"/>
    <mergeCell ref="C2:K2"/>
    <mergeCell ref="J83:J84"/>
    <mergeCell ref="J85:J86"/>
    <mergeCell ref="J79:J80"/>
    <mergeCell ref="J81:J82"/>
    <mergeCell ref="J75:J76"/>
    <mergeCell ref="J67:J68"/>
    <mergeCell ref="J69:J70"/>
    <mergeCell ref="J63:J64"/>
    <mergeCell ref="J65:J66"/>
    <mergeCell ref="C89:C90"/>
    <mergeCell ref="J89:J90"/>
    <mergeCell ref="C87:C88"/>
    <mergeCell ref="J87:J88"/>
    <mergeCell ref="C93:C94"/>
    <mergeCell ref="J93:J94"/>
    <mergeCell ref="C91:C92"/>
    <mergeCell ref="J91:J92"/>
    <mergeCell ref="C95:C96"/>
    <mergeCell ref="J95:J96"/>
    <mergeCell ref="C101:C102"/>
    <mergeCell ref="J101:J102"/>
    <mergeCell ref="C99:C100"/>
    <mergeCell ref="J99:J100"/>
    <mergeCell ref="C105:C106"/>
    <mergeCell ref="J105:J106"/>
    <mergeCell ref="C103:C104"/>
    <mergeCell ref="J103:J104"/>
    <mergeCell ref="C97:C98"/>
    <mergeCell ref="J97:J98"/>
  </mergeCells>
  <dataValidations count="3">
    <dataValidation type="list" allowBlank="1" showInputMessage="1" showErrorMessage="1" error="１年生の場合は ① を、&#10;２年生の場合は ② を入力してください。&#10;&#10;３年生は出場できません" imeMode="hiragana" sqref="F7:F106 M7:M106">
      <formula1>"①,②"</formula1>
    </dataValidation>
    <dataValidation allowBlank="1" showInputMessage="1" showErrorMessage="1" imeMode="off" sqref="G7:G106 N7:N106"/>
    <dataValidation allowBlank="1" showInputMessage="1" showErrorMessage="1" imeMode="hiragana" sqref="D7:E106 H7:H106 K7:L106 O7:O106"/>
  </dataValidations>
  <printOptions/>
  <pageMargins left="0.75" right="0.75" top="0.48" bottom="0.49" header="0.512" footer="0.512"/>
  <pageSetup horizontalDpi="600" verticalDpi="600" orientation="portrait" paperSize="9" scale="65" r:id="rId1"/>
  <rowBreaks count="1" manualBreakCount="1">
    <brk id="56" min="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N43"/>
  <sheetViews>
    <sheetView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00390625" defaultRowHeight="13.5"/>
  <cols>
    <col min="2" max="9" width="10.25390625" style="0" customWidth="1"/>
    <col min="10" max="10" width="9.00390625" style="0" customWidth="1"/>
    <col min="11" max="16" width="0" style="0" hidden="1" customWidth="1"/>
  </cols>
  <sheetData>
    <row r="1" s="2" customFormat="1" ht="14.25" thickBot="1"/>
    <row r="2" spans="2:9" s="2" customFormat="1" ht="38.25" customHeight="1" thickBot="1">
      <c r="B2" s="201" t="s">
        <v>60</v>
      </c>
      <c r="C2" s="202"/>
      <c r="D2" s="202"/>
      <c r="E2" s="202"/>
      <c r="F2" s="202"/>
      <c r="G2" s="202"/>
      <c r="H2" s="202"/>
      <c r="I2" s="203"/>
    </row>
    <row r="3" s="2" customFormat="1" ht="13.5"/>
    <row r="5" spans="2:9" ht="20.25" customHeight="1">
      <c r="B5" s="223" t="s">
        <v>81</v>
      </c>
      <c r="C5" s="223"/>
      <c r="D5" s="223"/>
      <c r="E5" s="223"/>
      <c r="F5" s="223"/>
      <c r="G5" s="223"/>
      <c r="H5" s="223"/>
      <c r="I5" s="223"/>
    </row>
    <row r="6" spans="2:9" ht="20.25" customHeight="1" thickBot="1">
      <c r="B6" s="224"/>
      <c r="C6" s="224"/>
      <c r="D6" s="224"/>
      <c r="E6" s="224"/>
      <c r="F6" s="224"/>
      <c r="G6" s="224"/>
      <c r="H6" s="224"/>
      <c r="I6" s="224"/>
    </row>
    <row r="8" spans="2:9" ht="18.75">
      <c r="B8" s="234" t="s">
        <v>489</v>
      </c>
      <c r="C8" s="234"/>
      <c r="D8" s="234"/>
      <c r="E8" s="234"/>
      <c r="F8" s="234"/>
      <c r="G8" s="234"/>
      <c r="H8" s="234"/>
      <c r="I8" s="234"/>
    </row>
    <row r="9" ht="6.75" customHeight="1" thickBot="1"/>
    <row r="10" spans="2:9" ht="24.75" customHeight="1" thickBot="1">
      <c r="B10" s="118" t="s">
        <v>3</v>
      </c>
      <c r="C10" s="11"/>
      <c r="D10" s="11"/>
      <c r="E10" s="11"/>
      <c r="F10" s="11"/>
      <c r="G10" s="11"/>
      <c r="H10" s="119" t="s">
        <v>18</v>
      </c>
      <c r="I10" s="120">
        <f>学校番号</f>
        <v>0</v>
      </c>
    </row>
    <row r="11" spans="2:9" ht="24.75" customHeight="1">
      <c r="B11" s="195">
        <f>'はじめにお読みください'!E7</f>
        <v>0</v>
      </c>
      <c r="C11" s="195"/>
      <c r="D11" s="195"/>
      <c r="E11" s="195"/>
      <c r="F11" s="9"/>
      <c r="G11" s="11"/>
      <c r="H11" s="204">
        <f ca="1">NOW()</f>
        <v>45240.63888784722</v>
      </c>
      <c r="I11" s="204"/>
    </row>
    <row r="12" spans="2:9" ht="18" customHeight="1">
      <c r="B12" s="118" t="s">
        <v>12</v>
      </c>
      <c r="C12" s="11"/>
      <c r="D12" s="11"/>
      <c r="E12" s="11"/>
      <c r="F12" s="118" t="s">
        <v>4</v>
      </c>
      <c r="G12" s="11"/>
      <c r="H12" s="11"/>
      <c r="I12" s="11"/>
    </row>
    <row r="13" spans="2:9" ht="24.75" customHeight="1">
      <c r="B13" s="195">
        <f>'はじめにお読みください'!E8</f>
        <v>0</v>
      </c>
      <c r="C13" s="195"/>
      <c r="D13" s="9"/>
      <c r="E13" s="11"/>
      <c r="F13" s="195">
        <f>記載責任者</f>
        <v>0</v>
      </c>
      <c r="G13" s="195"/>
      <c r="H13" s="195"/>
      <c r="I13" s="121"/>
    </row>
    <row r="14" spans="2:9" ht="13.5">
      <c r="B14" s="11"/>
      <c r="C14" s="11"/>
      <c r="D14" s="11"/>
      <c r="E14" s="11"/>
      <c r="F14" s="11" t="s">
        <v>80</v>
      </c>
      <c r="G14" s="11"/>
      <c r="H14" s="11"/>
      <c r="I14" s="11"/>
    </row>
    <row r="15" spans="2:9" ht="24.75" customHeight="1">
      <c r="B15" s="11"/>
      <c r="C15" s="11"/>
      <c r="D15" s="11"/>
      <c r="E15" s="11"/>
      <c r="F15" s="195">
        <f>緊急連絡先</f>
        <v>0</v>
      </c>
      <c r="G15" s="195"/>
      <c r="H15" s="195"/>
      <c r="I15" s="11"/>
    </row>
    <row r="17" spans="3:9" ht="12.75" customHeight="1">
      <c r="C17" t="s">
        <v>460</v>
      </c>
      <c r="D17" t="s">
        <v>460</v>
      </c>
      <c r="E17" t="s">
        <v>461</v>
      </c>
      <c r="F17" t="s">
        <v>461</v>
      </c>
      <c r="G17" t="s">
        <v>461</v>
      </c>
      <c r="H17" t="s">
        <v>461</v>
      </c>
      <c r="I17" t="s">
        <v>461</v>
      </c>
    </row>
    <row r="18" spans="2:9" ht="23.25" customHeight="1">
      <c r="B18" s="149"/>
      <c r="C18" s="161">
        <v>45298</v>
      </c>
      <c r="D18" s="161">
        <f>C18+1</f>
        <v>45299</v>
      </c>
      <c r="E18" s="161">
        <f>D18+5</f>
        <v>45304</v>
      </c>
      <c r="F18" s="161">
        <v>45312</v>
      </c>
      <c r="G18" s="161">
        <f>F18+7</f>
        <v>45319</v>
      </c>
      <c r="H18" s="161">
        <f>G18+7</f>
        <v>45326</v>
      </c>
      <c r="I18" s="161">
        <f>H18+7</f>
        <v>45333</v>
      </c>
    </row>
    <row r="19" spans="2:9" ht="23.25" customHeight="1">
      <c r="B19" s="160" t="s">
        <v>456</v>
      </c>
      <c r="C19" s="166"/>
      <c r="D19" s="166"/>
      <c r="E19" s="166"/>
      <c r="F19" s="166"/>
      <c r="G19" s="166"/>
      <c r="H19" s="166"/>
      <c r="I19" s="166"/>
    </row>
    <row r="20" spans="2:9" ht="23.25" customHeight="1">
      <c r="B20" s="160" t="s">
        <v>457</v>
      </c>
      <c r="C20" s="166"/>
      <c r="D20" s="166"/>
      <c r="E20" s="166"/>
      <c r="F20" s="166"/>
      <c r="G20" s="166"/>
      <c r="H20" s="166"/>
      <c r="I20" s="166"/>
    </row>
    <row r="21" spans="2:9" ht="43.5" customHeight="1">
      <c r="B21" s="4" t="s">
        <v>11</v>
      </c>
      <c r="C21" s="196"/>
      <c r="D21" s="197"/>
      <c r="E21" s="197"/>
      <c r="F21" s="197"/>
      <c r="G21" s="197"/>
      <c r="H21" s="197"/>
      <c r="I21" s="198"/>
    </row>
    <row r="22" ht="23.25" customHeight="1"/>
    <row r="23" spans="2:9" ht="21" customHeight="1" thickBot="1">
      <c r="B23" t="s">
        <v>22</v>
      </c>
      <c r="C23" s="11"/>
      <c r="F23" t="s">
        <v>16</v>
      </c>
      <c r="I23" s="1"/>
    </row>
    <row r="24" spans="2:9" ht="21" customHeight="1">
      <c r="B24" s="4" t="s">
        <v>5</v>
      </c>
      <c r="C24" s="25">
        <f>'団体（エントリー）'!H5</f>
        <v>0</v>
      </c>
      <c r="D24" s="6" t="s">
        <v>23</v>
      </c>
      <c r="F24" s="225">
        <f>C26*3000+C31*1000+M36*1000</f>
        <v>0</v>
      </c>
      <c r="G24" s="226"/>
      <c r="H24" s="226"/>
      <c r="I24" s="231" t="s">
        <v>17</v>
      </c>
    </row>
    <row r="25" spans="2:9" ht="21" customHeight="1">
      <c r="B25" s="4" t="s">
        <v>13</v>
      </c>
      <c r="C25" s="25">
        <f>'団体（エントリー）'!Q5</f>
        <v>0</v>
      </c>
      <c r="D25" s="6" t="s">
        <v>23</v>
      </c>
      <c r="F25" s="227"/>
      <c r="G25" s="228"/>
      <c r="H25" s="228"/>
      <c r="I25" s="232"/>
    </row>
    <row r="26" spans="2:9" ht="21" customHeight="1" thickBot="1">
      <c r="B26" s="5" t="s">
        <v>15</v>
      </c>
      <c r="C26" s="8">
        <f>SUM(C24:C25)</f>
        <v>0</v>
      </c>
      <c r="D26" s="7" t="s">
        <v>23</v>
      </c>
      <c r="F26" s="229"/>
      <c r="G26" s="230"/>
      <c r="H26" s="230"/>
      <c r="I26" s="233"/>
    </row>
    <row r="27" ht="21" customHeight="1" thickBot="1">
      <c r="C27" s="11"/>
    </row>
    <row r="28" spans="2:9" ht="21" customHeight="1">
      <c r="B28" t="s">
        <v>130</v>
      </c>
      <c r="C28" s="11"/>
      <c r="F28" s="214" t="s">
        <v>19</v>
      </c>
      <c r="G28" s="215"/>
      <c r="H28" s="215"/>
      <c r="I28" s="216"/>
    </row>
    <row r="29" spans="2:9" ht="21" customHeight="1">
      <c r="B29" s="4" t="s">
        <v>5</v>
      </c>
      <c r="C29" s="25">
        <f>シングルス（エントリー）!F5</f>
        <v>0</v>
      </c>
      <c r="D29" s="6" t="s">
        <v>8</v>
      </c>
      <c r="F29" s="217"/>
      <c r="G29" s="218"/>
      <c r="H29" s="218"/>
      <c r="I29" s="219"/>
    </row>
    <row r="30" spans="2:9" ht="21" customHeight="1">
      <c r="B30" s="4" t="s">
        <v>13</v>
      </c>
      <c r="C30" s="25">
        <f>シングルス（エントリー）!M5</f>
        <v>0</v>
      </c>
      <c r="D30" s="6" t="s">
        <v>8</v>
      </c>
      <c r="F30" s="217"/>
      <c r="G30" s="218"/>
      <c r="H30" s="218"/>
      <c r="I30" s="219"/>
    </row>
    <row r="31" spans="2:9" ht="21" customHeight="1">
      <c r="B31" s="5" t="s">
        <v>15</v>
      </c>
      <c r="C31" s="8">
        <f>SUM(C29:C30)</f>
        <v>0</v>
      </c>
      <c r="D31" s="7" t="s">
        <v>8</v>
      </c>
      <c r="F31" s="217"/>
      <c r="G31" s="218"/>
      <c r="H31" s="218"/>
      <c r="I31" s="219"/>
    </row>
    <row r="32" spans="6:9" ht="21" customHeight="1">
      <c r="F32" s="217"/>
      <c r="G32" s="218"/>
      <c r="H32" s="218"/>
      <c r="I32" s="219"/>
    </row>
    <row r="33" spans="6:13" ht="21" customHeight="1">
      <c r="F33" s="217"/>
      <c r="G33" s="218"/>
      <c r="H33" s="218"/>
      <c r="I33" s="219"/>
      <c r="L33" t="s">
        <v>131</v>
      </c>
      <c r="M33" s="11"/>
    </row>
    <row r="34" spans="6:14" ht="21" customHeight="1">
      <c r="F34" s="217"/>
      <c r="G34" s="218"/>
      <c r="H34" s="218"/>
      <c r="I34" s="219"/>
      <c r="L34" s="4" t="s">
        <v>5</v>
      </c>
      <c r="M34" s="25">
        <f>ダブルス（エントリー）!G5</f>
        <v>0</v>
      </c>
      <c r="N34" s="6" t="s">
        <v>14</v>
      </c>
    </row>
    <row r="35" spans="6:14" ht="21" customHeight="1">
      <c r="F35" s="217"/>
      <c r="G35" s="218"/>
      <c r="H35" s="218"/>
      <c r="I35" s="219"/>
      <c r="L35" s="4" t="s">
        <v>13</v>
      </c>
      <c r="M35" s="25">
        <f>ダブルス（エントリー）!N5</f>
        <v>0</v>
      </c>
      <c r="N35" s="6" t="s">
        <v>14</v>
      </c>
    </row>
    <row r="36" spans="6:14" ht="21" customHeight="1">
      <c r="F36" s="217"/>
      <c r="G36" s="218"/>
      <c r="H36" s="218"/>
      <c r="I36" s="219"/>
      <c r="L36" s="5" t="s">
        <v>15</v>
      </c>
      <c r="M36" s="8">
        <f>SUM(M34:M35)</f>
        <v>0</v>
      </c>
      <c r="N36" s="7" t="s">
        <v>14</v>
      </c>
    </row>
    <row r="37" spans="6:9" ht="21" customHeight="1" thickBot="1">
      <c r="F37" s="217"/>
      <c r="G37" s="218"/>
      <c r="H37" s="218"/>
      <c r="I37" s="219"/>
    </row>
    <row r="38" spans="2:9" ht="21" customHeight="1">
      <c r="B38" s="205" t="s">
        <v>20</v>
      </c>
      <c r="C38" s="206"/>
      <c r="D38" s="207"/>
      <c r="E38" s="126"/>
      <c r="F38" s="217"/>
      <c r="G38" s="218"/>
      <c r="H38" s="218"/>
      <c r="I38" s="219"/>
    </row>
    <row r="39" spans="2:9" ht="21" customHeight="1">
      <c r="B39" s="208" t="s">
        <v>490</v>
      </c>
      <c r="C39" s="209"/>
      <c r="D39" s="210"/>
      <c r="F39" s="217"/>
      <c r="G39" s="218"/>
      <c r="H39" s="218"/>
      <c r="I39" s="219"/>
    </row>
    <row r="40" spans="2:9" ht="21" customHeight="1" thickBot="1">
      <c r="B40" s="211"/>
      <c r="C40" s="212"/>
      <c r="D40" s="213"/>
      <c r="F40" s="217"/>
      <c r="G40" s="218"/>
      <c r="H40" s="218"/>
      <c r="I40" s="219"/>
    </row>
    <row r="41" spans="6:9" ht="21" customHeight="1">
      <c r="F41" s="217"/>
      <c r="G41" s="218"/>
      <c r="H41" s="218"/>
      <c r="I41" s="219"/>
    </row>
    <row r="42" spans="2:9" ht="21" customHeight="1">
      <c r="B42" t="s">
        <v>21</v>
      </c>
      <c r="F42" s="217"/>
      <c r="G42" s="218"/>
      <c r="H42" s="218"/>
      <c r="I42" s="219"/>
    </row>
    <row r="43" spans="2:9" ht="21" customHeight="1" thickBot="1">
      <c r="B43" s="199" t="s">
        <v>24</v>
      </c>
      <c r="C43" s="199"/>
      <c r="D43" s="199"/>
      <c r="E43" s="200"/>
      <c r="F43" s="220"/>
      <c r="G43" s="221"/>
      <c r="H43" s="221"/>
      <c r="I43" s="222"/>
    </row>
    <row r="44" ht="21.75" customHeight="1"/>
  </sheetData>
  <sheetProtection password="E7D6" sheet="1"/>
  <mergeCells count="15">
    <mergeCell ref="F28:I43"/>
    <mergeCell ref="B5:I6"/>
    <mergeCell ref="F24:H26"/>
    <mergeCell ref="I24:I26"/>
    <mergeCell ref="B8:I8"/>
    <mergeCell ref="B13:C13"/>
    <mergeCell ref="B11:E11"/>
    <mergeCell ref="F15:H15"/>
    <mergeCell ref="C21:I21"/>
    <mergeCell ref="B43:E43"/>
    <mergeCell ref="B2:I2"/>
    <mergeCell ref="F13:H13"/>
    <mergeCell ref="H11:I11"/>
    <mergeCell ref="B38:D38"/>
    <mergeCell ref="B39:D40"/>
  </mergeCells>
  <printOptions horizontalCentered="1"/>
  <pageMargins left="0.5905511811023623" right="0.5905511811023623" top="0.7874015748031497" bottom="0.5905511811023623" header="0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CC70"/>
  <sheetViews>
    <sheetView zoomScalePageLayoutView="0" workbookViewId="0" topLeftCell="A1">
      <selection activeCell="B6" sqref="B6:CC70"/>
    </sheetView>
  </sheetViews>
  <sheetFormatPr defaultColWidth="3.25390625" defaultRowHeight="13.5"/>
  <cols>
    <col min="1" max="1" width="3.25390625" style="162" customWidth="1"/>
    <col min="2" max="2" width="4.875" style="162" customWidth="1"/>
    <col min="3" max="12" width="3.25390625" style="162" hidden="1" customWidth="1"/>
    <col min="13" max="13" width="4.875" style="162" customWidth="1"/>
    <col min="14" max="14" width="3.25390625" style="162" customWidth="1"/>
    <col min="15" max="15" width="4.875" style="162" customWidth="1"/>
    <col min="16" max="33" width="3.25390625" style="162" hidden="1" customWidth="1"/>
    <col min="34" max="34" width="4.875" style="162" customWidth="1"/>
    <col min="35" max="35" width="3.25390625" style="162" customWidth="1"/>
    <col min="36" max="36" width="4.875" style="162" customWidth="1"/>
    <col min="37" max="80" width="3.25390625" style="162" hidden="1" customWidth="1"/>
    <col min="81" max="81" width="4.875" style="162" customWidth="1"/>
    <col min="82" max="16384" width="3.25390625" style="162" customWidth="1"/>
  </cols>
  <sheetData>
    <row r="3" spans="39:81" ht="13.5">
      <c r="AM3" s="162">
        <v>2</v>
      </c>
      <c r="AN3" s="162">
        <v>2</v>
      </c>
      <c r="AO3" s="162">
        <v>2</v>
      </c>
      <c r="AP3" s="162">
        <v>2</v>
      </c>
      <c r="AQ3" s="162">
        <v>2</v>
      </c>
      <c r="AR3" s="162">
        <v>3</v>
      </c>
      <c r="AS3" s="162">
        <v>3</v>
      </c>
      <c r="AT3" s="162">
        <v>3</v>
      </c>
      <c r="AU3" s="162">
        <v>3</v>
      </c>
      <c r="AV3" s="162">
        <v>3</v>
      </c>
      <c r="AW3" s="162">
        <v>4</v>
      </c>
      <c r="AX3" s="162">
        <v>4</v>
      </c>
      <c r="AY3" s="162">
        <v>4</v>
      </c>
      <c r="AZ3" s="162">
        <v>4</v>
      </c>
      <c r="BA3" s="162">
        <v>4</v>
      </c>
      <c r="BB3" s="162">
        <v>5</v>
      </c>
      <c r="BC3" s="162">
        <v>5</v>
      </c>
      <c r="BD3" s="162">
        <v>5</v>
      </c>
      <c r="BE3" s="162">
        <v>5</v>
      </c>
      <c r="BF3" s="162">
        <v>5</v>
      </c>
      <c r="BJ3" s="162">
        <v>6</v>
      </c>
      <c r="BK3" s="162">
        <v>6</v>
      </c>
      <c r="BL3" s="162">
        <v>6</v>
      </c>
      <c r="BM3" s="162">
        <v>6</v>
      </c>
      <c r="BN3" s="162">
        <v>6</v>
      </c>
      <c r="BO3" s="162">
        <v>7</v>
      </c>
      <c r="BP3" s="162">
        <v>7</v>
      </c>
      <c r="BQ3" s="162">
        <v>7</v>
      </c>
      <c r="BR3" s="162">
        <v>7</v>
      </c>
      <c r="BS3" s="162">
        <v>7</v>
      </c>
      <c r="BT3" s="162">
        <v>8</v>
      </c>
      <c r="BU3" s="162">
        <v>8</v>
      </c>
      <c r="BV3" s="162">
        <v>8</v>
      </c>
      <c r="BW3" s="162">
        <v>8</v>
      </c>
      <c r="BX3" s="162">
        <v>8</v>
      </c>
      <c r="BY3" s="162">
        <v>9</v>
      </c>
      <c r="BZ3" s="162">
        <v>9</v>
      </c>
      <c r="CA3" s="162">
        <v>9</v>
      </c>
      <c r="CB3" s="162">
        <v>9</v>
      </c>
      <c r="CC3" s="165">
        <v>9</v>
      </c>
    </row>
    <row r="4" spans="2:81" ht="13.5">
      <c r="B4" s="162" t="s">
        <v>458</v>
      </c>
      <c r="H4" s="162" t="s">
        <v>213</v>
      </c>
      <c r="O4" s="162" t="s">
        <v>33</v>
      </c>
      <c r="Y4" s="162" t="s">
        <v>214</v>
      </c>
      <c r="AJ4" s="162" t="s">
        <v>459</v>
      </c>
      <c r="AM4" s="162">
        <v>1</v>
      </c>
      <c r="AN4" s="162">
        <v>2</v>
      </c>
      <c r="AO4" s="162">
        <v>3</v>
      </c>
      <c r="AP4" s="162">
        <v>4</v>
      </c>
      <c r="AQ4" s="162">
        <v>5</v>
      </c>
      <c r="AR4" s="162">
        <v>1</v>
      </c>
      <c r="AS4" s="162">
        <v>2</v>
      </c>
      <c r="AT4" s="162">
        <v>3</v>
      </c>
      <c r="AU4" s="162">
        <v>4</v>
      </c>
      <c r="AV4" s="162">
        <v>5</v>
      </c>
      <c r="AW4" s="162">
        <v>1</v>
      </c>
      <c r="AX4" s="162">
        <v>2</v>
      </c>
      <c r="AY4" s="162">
        <v>3</v>
      </c>
      <c r="AZ4" s="162">
        <v>4</v>
      </c>
      <c r="BA4" s="162">
        <v>5</v>
      </c>
      <c r="BB4" s="162">
        <v>1</v>
      </c>
      <c r="BC4" s="162">
        <v>2</v>
      </c>
      <c r="BD4" s="162">
        <v>3</v>
      </c>
      <c r="BE4" s="162">
        <v>4</v>
      </c>
      <c r="BF4" s="162">
        <v>5</v>
      </c>
      <c r="BG4" s="162" t="s">
        <v>455</v>
      </c>
      <c r="BJ4" s="162">
        <v>1</v>
      </c>
      <c r="BK4" s="162">
        <v>2</v>
      </c>
      <c r="BL4" s="162">
        <v>3</v>
      </c>
      <c r="BM4" s="162">
        <v>4</v>
      </c>
      <c r="BN4" s="162">
        <v>5</v>
      </c>
      <c r="BO4" s="162">
        <v>1</v>
      </c>
      <c r="BP4" s="162">
        <v>2</v>
      </c>
      <c r="BQ4" s="162">
        <v>3</v>
      </c>
      <c r="BR4" s="162">
        <v>4</v>
      </c>
      <c r="BS4" s="162">
        <v>5</v>
      </c>
      <c r="BT4" s="162">
        <v>1</v>
      </c>
      <c r="BU4" s="162">
        <v>2</v>
      </c>
      <c r="BV4" s="162">
        <v>3</v>
      </c>
      <c r="BW4" s="162">
        <v>4</v>
      </c>
      <c r="BX4" s="162">
        <v>5</v>
      </c>
      <c r="BY4" s="162">
        <v>1</v>
      </c>
      <c r="BZ4" s="162">
        <v>2</v>
      </c>
      <c r="CA4" s="162">
        <v>3</v>
      </c>
      <c r="CB4" s="162">
        <v>4</v>
      </c>
      <c r="CC4" s="165">
        <v>5</v>
      </c>
    </row>
    <row r="5" spans="2:81" ht="13.5">
      <c r="B5" s="159" t="s">
        <v>18</v>
      </c>
      <c r="C5" s="160" t="s">
        <v>5</v>
      </c>
      <c r="D5" s="160" t="s">
        <v>154</v>
      </c>
      <c r="E5" s="160" t="s">
        <v>3</v>
      </c>
      <c r="F5" s="160" t="s">
        <v>10</v>
      </c>
      <c r="G5" s="160" t="s">
        <v>11</v>
      </c>
      <c r="H5" s="159" t="s">
        <v>18</v>
      </c>
      <c r="I5" s="160" t="s">
        <v>13</v>
      </c>
      <c r="J5" s="160" t="s">
        <v>154</v>
      </c>
      <c r="K5" s="160" t="s">
        <v>3</v>
      </c>
      <c r="L5" s="160" t="s">
        <v>10</v>
      </c>
      <c r="M5" s="160" t="s">
        <v>11</v>
      </c>
      <c r="O5" s="159" t="s">
        <v>18</v>
      </c>
      <c r="P5" s="159" t="s">
        <v>3</v>
      </c>
      <c r="Q5" s="159" t="s">
        <v>6</v>
      </c>
      <c r="R5" s="159" t="s">
        <v>158</v>
      </c>
      <c r="S5" s="159" t="s">
        <v>155</v>
      </c>
      <c r="T5" s="159" t="s">
        <v>159</v>
      </c>
      <c r="U5" s="159" t="s">
        <v>160</v>
      </c>
      <c r="V5" s="159" t="s">
        <v>156</v>
      </c>
      <c r="W5" s="159" t="s">
        <v>161</v>
      </c>
      <c r="X5" s="159" t="s">
        <v>162</v>
      </c>
      <c r="Y5" s="159" t="s">
        <v>18</v>
      </c>
      <c r="Z5" s="159" t="s">
        <v>3</v>
      </c>
      <c r="AA5" s="159" t="s">
        <v>6</v>
      </c>
      <c r="AB5" s="159" t="s">
        <v>158</v>
      </c>
      <c r="AC5" s="159" t="s">
        <v>155</v>
      </c>
      <c r="AD5" s="159" t="s">
        <v>159</v>
      </c>
      <c r="AE5" s="159" t="s">
        <v>160</v>
      </c>
      <c r="AF5" s="159" t="s">
        <v>156</v>
      </c>
      <c r="AG5" s="159" t="s">
        <v>161</v>
      </c>
      <c r="AH5" s="159" t="s">
        <v>162</v>
      </c>
      <c r="AJ5" s="159" t="s">
        <v>18</v>
      </c>
      <c r="AK5" s="159" t="s">
        <v>3</v>
      </c>
      <c r="AL5" s="163" t="s">
        <v>23</v>
      </c>
      <c r="AM5" s="163" t="s">
        <v>425</v>
      </c>
      <c r="AN5" s="163" t="s">
        <v>426</v>
      </c>
      <c r="AO5" s="163" t="s">
        <v>345</v>
      </c>
      <c r="AP5" s="163" t="s">
        <v>346</v>
      </c>
      <c r="AQ5" s="163" t="s">
        <v>347</v>
      </c>
      <c r="AR5" s="163" t="s">
        <v>427</v>
      </c>
      <c r="AS5" s="163" t="s">
        <v>157</v>
      </c>
      <c r="AT5" s="163" t="s">
        <v>428</v>
      </c>
      <c r="AU5" s="163" t="s">
        <v>429</v>
      </c>
      <c r="AV5" s="163" t="s">
        <v>430</v>
      </c>
      <c r="AW5" s="163" t="s">
        <v>450</v>
      </c>
      <c r="AX5" s="163" t="s">
        <v>451</v>
      </c>
      <c r="AY5" s="163" t="s">
        <v>452</v>
      </c>
      <c r="AZ5" s="163" t="s">
        <v>453</v>
      </c>
      <c r="BA5" s="163" t="s">
        <v>454</v>
      </c>
      <c r="BB5" s="163" t="s">
        <v>431</v>
      </c>
      <c r="BC5" s="163" t="s">
        <v>432</v>
      </c>
      <c r="BD5" s="163" t="s">
        <v>433</v>
      </c>
      <c r="BE5" s="163" t="s">
        <v>434</v>
      </c>
      <c r="BF5" s="163" t="s">
        <v>435</v>
      </c>
      <c r="BG5" s="159" t="s">
        <v>18</v>
      </c>
      <c r="BH5" s="159" t="s">
        <v>3</v>
      </c>
      <c r="BI5" s="163" t="s">
        <v>23</v>
      </c>
      <c r="BJ5" s="163" t="s">
        <v>425</v>
      </c>
      <c r="BK5" s="163" t="s">
        <v>426</v>
      </c>
      <c r="BL5" s="163" t="s">
        <v>345</v>
      </c>
      <c r="BM5" s="163" t="s">
        <v>346</v>
      </c>
      <c r="BN5" s="163" t="s">
        <v>347</v>
      </c>
      <c r="BO5" s="163" t="s">
        <v>427</v>
      </c>
      <c r="BP5" s="163" t="s">
        <v>157</v>
      </c>
      <c r="BQ5" s="163" t="s">
        <v>428</v>
      </c>
      <c r="BR5" s="163" t="s">
        <v>429</v>
      </c>
      <c r="BS5" s="163" t="s">
        <v>430</v>
      </c>
      <c r="BT5" s="163" t="s">
        <v>450</v>
      </c>
      <c r="BU5" s="163" t="s">
        <v>451</v>
      </c>
      <c r="BV5" s="163" t="s">
        <v>452</v>
      </c>
      <c r="BW5" s="163" t="s">
        <v>453</v>
      </c>
      <c r="BX5" s="163" t="s">
        <v>454</v>
      </c>
      <c r="BY5" s="163" t="s">
        <v>431</v>
      </c>
      <c r="BZ5" s="163" t="s">
        <v>432</v>
      </c>
      <c r="CA5" s="163" t="s">
        <v>433</v>
      </c>
      <c r="CB5" s="163" t="s">
        <v>434</v>
      </c>
      <c r="CC5" s="163" t="s">
        <v>435</v>
      </c>
    </row>
    <row r="6" spans="2:81" ht="13.5">
      <c r="B6" s="164">
        <f aca="true" t="shared" si="0" ref="B6:B37">学校番号</f>
        <v>0</v>
      </c>
      <c r="C6" s="164" t="s">
        <v>215</v>
      </c>
      <c r="D6" s="164" t="str">
        <f>シングルス（エントリー）!C7&amp;" "&amp;シングルス（エントリー）!D7&amp;" "&amp;シングルス（エントリー）!E7</f>
        <v>  </v>
      </c>
      <c r="E6" s="164">
        <f aca="true" t="shared" si="1" ref="E6:E37">表示名</f>
        <v>0</v>
      </c>
      <c r="F6" s="164">
        <f>シングルス（エントリー）!F7</f>
        <v>0</v>
      </c>
      <c r="G6" s="164">
        <f>シングルス（エントリー）!G7</f>
        <v>0</v>
      </c>
      <c r="H6" s="164">
        <f aca="true" t="shared" si="2" ref="H6:H37">学校番号</f>
        <v>0</v>
      </c>
      <c r="I6" s="164" t="s">
        <v>280</v>
      </c>
      <c r="J6" s="164" t="str">
        <f>シングルス（エントリー）!J7&amp;" "&amp;シングルス（エントリー）!K7&amp;" "&amp;シングルス（エントリー）!L7</f>
        <v>  </v>
      </c>
      <c r="K6" s="164">
        <f aca="true" t="shared" si="3" ref="K6:K37">表示名</f>
        <v>0</v>
      </c>
      <c r="L6" s="164">
        <f>シングルス（エントリー）!M7</f>
        <v>0</v>
      </c>
      <c r="M6" s="164">
        <f>シングルス（エントリー）!N7</f>
        <v>0</v>
      </c>
      <c r="O6" s="164">
        <f aca="true" t="shared" si="4" ref="O6:O37">学校番号</f>
        <v>0</v>
      </c>
      <c r="P6" s="164">
        <f aca="true" t="shared" si="5" ref="P6:P37">表示名</f>
        <v>0</v>
      </c>
      <c r="Q6" s="164" t="s">
        <v>163</v>
      </c>
      <c r="R6" s="164" t="str">
        <f>ダブルス（エントリー）!D7&amp;" "&amp;ダブルス（エントリー）!E7&amp;" "&amp;ダブルス（エントリー）!F7</f>
        <v>  </v>
      </c>
      <c r="S6" s="164">
        <f>ダブルス（エントリー）!G7</f>
        <v>0</v>
      </c>
      <c r="T6" s="164">
        <f>ダブルス（エントリー）!H7</f>
        <v>0</v>
      </c>
      <c r="U6" s="164" t="str">
        <f>ダブルス（エントリー）!D8&amp;" "&amp;ダブルス（エントリー）!E8&amp;" "&amp;ダブルス（エントリー）!F8</f>
        <v>  </v>
      </c>
      <c r="V6" s="164">
        <f>ダブルス（エントリー）!G8</f>
        <v>0</v>
      </c>
      <c r="W6" s="164">
        <f>ダブルス（エントリー）!H8</f>
        <v>0</v>
      </c>
      <c r="X6" s="164">
        <f aca="true" t="shared" si="6" ref="X6:X37">S6+V6</f>
        <v>0</v>
      </c>
      <c r="Y6" s="164">
        <f aca="true" t="shared" si="7" ref="Y6:Y37">学校番号</f>
        <v>0</v>
      </c>
      <c r="Z6" s="164">
        <f aca="true" t="shared" si="8" ref="Z6:Z37">表示名</f>
        <v>0</v>
      </c>
      <c r="AA6" s="164" t="s">
        <v>163</v>
      </c>
      <c r="AB6" s="164" t="str">
        <f>ダブルス（エントリー）!K7&amp;" "&amp;ダブルス（エントリー）!L7&amp;" "&amp;ダブルス（エントリー）!M7</f>
        <v>  </v>
      </c>
      <c r="AC6" s="164">
        <f>ダブルス（エントリー）!N7</f>
        <v>0</v>
      </c>
      <c r="AD6" s="164">
        <f>ダブルス（エントリー）!O7</f>
        <v>0</v>
      </c>
      <c r="AE6" s="164" t="str">
        <f>ダブルス（エントリー）!K8&amp;" "&amp;ダブルス（エントリー）!L8&amp;" "&amp;ダブルス（エントリー）!M8</f>
        <v>  </v>
      </c>
      <c r="AF6" s="164">
        <f>ダブルス（エントリー）!N8</f>
        <v>0</v>
      </c>
      <c r="AG6" s="164">
        <f>ダブルス（エントリー）!O8</f>
        <v>0</v>
      </c>
      <c r="AH6" s="164">
        <f aca="true" t="shared" si="9" ref="AH6:AH37">AC6+AF6</f>
        <v>0</v>
      </c>
      <c r="AJ6" s="164">
        <f aca="true" t="shared" si="10" ref="AJ6:AJ20">学校番号</f>
        <v>0</v>
      </c>
      <c r="AK6" s="164">
        <f aca="true" t="shared" si="11" ref="AK6:AK20">表示名</f>
        <v>0</v>
      </c>
      <c r="AL6" s="164" t="s">
        <v>436</v>
      </c>
      <c r="AM6" s="164" t="str">
        <f>VLOOKUP($AL6&amp;AM$4,'団体（エントリー）'!$U$7:$AC$82,'データ※触らないでください'!AM$3,FALSE)</f>
        <v>  </v>
      </c>
      <c r="AN6" s="164" t="str">
        <f>VLOOKUP($AL6&amp;AN$4,'団体（エントリー）'!$U$7:$AC$82,'データ※触らないでください'!AN$3,FALSE)</f>
        <v>  </v>
      </c>
      <c r="AO6" s="164" t="str">
        <f>VLOOKUP($AL6&amp;AO$4,'団体（エントリー）'!$U$7:$AC$82,'データ※触らないでください'!AO$3,FALSE)</f>
        <v>  </v>
      </c>
      <c r="AP6" s="164" t="str">
        <f>VLOOKUP($AL6&amp;AP$4,'団体（エントリー）'!$U$7:$AC$82,'データ※触らないでください'!AP$3,FALSE)</f>
        <v>  </v>
      </c>
      <c r="AQ6" s="164" t="str">
        <f>VLOOKUP($AL6&amp;AQ$4,'団体（エントリー）'!$U$7:$AC$82,'データ※触らないでください'!AQ$3,FALSE)</f>
        <v>  </v>
      </c>
      <c r="AR6" s="164">
        <f>VLOOKUP($AL6&amp;AR$4,'団体（エントリー）'!$U$7:$AC$82,'データ※触らないでください'!AR$3,FALSE)</f>
        <v>0</v>
      </c>
      <c r="AS6" s="164">
        <f>VLOOKUP($AL6&amp;AS$4,'団体（エントリー）'!$U$7:$AC$82,'データ※触らないでください'!AS$3,FALSE)</f>
        <v>0</v>
      </c>
      <c r="AT6" s="164">
        <f>VLOOKUP($AL6&amp;AT$4,'団体（エントリー）'!$U$7:$AC$82,'データ※触らないでください'!AT$3,FALSE)</f>
        <v>0</v>
      </c>
      <c r="AU6" s="164">
        <f>VLOOKUP($AL6&amp;AU$4,'団体（エントリー）'!$U$7:$AC$82,'データ※触らないでください'!AU$3,FALSE)</f>
        <v>0</v>
      </c>
      <c r="AV6" s="164">
        <f>VLOOKUP($AL6&amp;AV$4,'団体（エントリー）'!$U$7:$AC$82,'データ※触らないでください'!AV$3,FALSE)</f>
        <v>0</v>
      </c>
      <c r="AW6" s="164">
        <f>VLOOKUP($AL6&amp;AW$4,'団体（エントリー）'!$U$7:$AC$82,'データ※触らないでください'!AW$3,FALSE)</f>
        <v>0</v>
      </c>
      <c r="AX6" s="164">
        <f>VLOOKUP($AL6&amp;AX$4,'団体（エントリー）'!$U$7:$AC$82,'データ※触らないでください'!AX$3,FALSE)</f>
        <v>0</v>
      </c>
      <c r="AY6" s="164">
        <f>VLOOKUP($AL6&amp;AY$4,'団体（エントリー）'!$U$7:$AC$82,'データ※触らないでください'!AY$3,FALSE)</f>
        <v>0</v>
      </c>
      <c r="AZ6" s="164">
        <f>VLOOKUP($AL6&amp;AZ$4,'団体（エントリー）'!$U$7:$AC$82,'データ※触らないでください'!AZ$3,FALSE)</f>
        <v>0</v>
      </c>
      <c r="BA6" s="164">
        <f>VLOOKUP($AL6&amp;BA$4,'団体（エントリー）'!$U$7:$AC$82,'データ※触らないでください'!BA$3,FALSE)</f>
        <v>0</v>
      </c>
      <c r="BB6" s="164">
        <f>VLOOKUP($AL6&amp;BB$4,'団体（エントリー）'!$U$7:$AC$82,'データ※触らないでください'!BB$3,FALSE)</f>
        <v>0</v>
      </c>
      <c r="BC6" s="164">
        <f>VLOOKUP($AL6&amp;BC$4,'団体（エントリー）'!$U$7:$AC$82,'データ※触らないでください'!BC$3,FALSE)</f>
        <v>0</v>
      </c>
      <c r="BD6" s="164">
        <f>VLOOKUP($AL6&amp;BD$4,'団体（エントリー）'!$U$7:$AC$82,'データ※触らないでください'!BD$3,FALSE)</f>
        <v>0</v>
      </c>
      <c r="BE6" s="164">
        <f>VLOOKUP($AL6&amp;BE$4,'団体（エントリー）'!$U$7:$AC$82,'データ※触らないでください'!BE$3,FALSE)</f>
        <v>0</v>
      </c>
      <c r="BF6" s="164">
        <f>VLOOKUP($AL6&amp;BF$4,'団体（エントリー）'!$U$7:$AC$82,'データ※触らないでください'!BF$3,FALSE)</f>
        <v>0</v>
      </c>
      <c r="BG6" s="164">
        <f aca="true" t="shared" si="12" ref="BG6:BG20">学校番号</f>
        <v>0</v>
      </c>
      <c r="BH6" s="164">
        <f aca="true" t="shared" si="13" ref="BH6:BH20">表示名</f>
        <v>0</v>
      </c>
      <c r="BI6" s="164" t="s">
        <v>436</v>
      </c>
      <c r="BJ6" s="164" t="str">
        <f>VLOOKUP($AL6&amp;BJ$4,'団体（エントリー）'!$U$7:$AC$82,'データ※触らないでください'!BJ$3,FALSE)</f>
        <v>  </v>
      </c>
      <c r="BK6" s="164" t="str">
        <f>VLOOKUP($AL6&amp;BK$4,'団体（エントリー）'!$U$7:$AC$82,'データ※触らないでください'!BK$3,FALSE)</f>
        <v>  </v>
      </c>
      <c r="BL6" s="164" t="str">
        <f>VLOOKUP($AL6&amp;BL$4,'団体（エントリー）'!$U$7:$AC$82,'データ※触らないでください'!BL$3,FALSE)</f>
        <v>  </v>
      </c>
      <c r="BM6" s="164" t="str">
        <f>VLOOKUP($AL6&amp;BM$4,'団体（エントリー）'!$U$7:$AC$82,'データ※触らないでください'!BM$3,FALSE)</f>
        <v>  </v>
      </c>
      <c r="BN6" s="164" t="str">
        <f>VLOOKUP($AL6&amp;BN$4,'団体（エントリー）'!$U$7:$AC$82,'データ※触らないでください'!BN$3,FALSE)</f>
        <v>  </v>
      </c>
      <c r="BO6" s="164">
        <f>VLOOKUP($AL6&amp;BO$4,'団体（エントリー）'!$U$7:$AC$82,'データ※触らないでください'!BO$3,FALSE)</f>
        <v>0</v>
      </c>
      <c r="BP6" s="164">
        <f>VLOOKUP($AL6&amp;BP$4,'団体（エントリー）'!$U$7:$AC$82,'データ※触らないでください'!BP$3,FALSE)</f>
        <v>0</v>
      </c>
      <c r="BQ6" s="164">
        <f>VLOOKUP($AL6&amp;BQ$4,'団体（エントリー）'!$U$7:$AC$82,'データ※触らないでください'!BQ$3,FALSE)</f>
        <v>0</v>
      </c>
      <c r="BR6" s="164">
        <f>VLOOKUP($AL6&amp;BR$4,'団体（エントリー）'!$U$7:$AC$82,'データ※触らないでください'!BR$3,FALSE)</f>
        <v>0</v>
      </c>
      <c r="BS6" s="164">
        <f>VLOOKUP($AL6&amp;BS$4,'団体（エントリー）'!$U$7:$AC$82,'データ※触らないでください'!BS$3,FALSE)</f>
        <v>0</v>
      </c>
      <c r="BT6" s="164">
        <f>VLOOKUP($AL6&amp;BT$4,'団体（エントリー）'!$U$7:$AC$82,'データ※触らないでください'!BT$3,FALSE)</f>
        <v>0</v>
      </c>
      <c r="BU6" s="164">
        <f>VLOOKUP($AL6&amp;BU$4,'団体（エントリー）'!$U$7:$AC$82,'データ※触らないでください'!BU$3,FALSE)</f>
        <v>0</v>
      </c>
      <c r="BV6" s="164">
        <f>VLOOKUP($AL6&amp;BV$4,'団体（エントリー）'!$U$7:$AC$82,'データ※触らないでください'!BV$3,FALSE)</f>
        <v>0</v>
      </c>
      <c r="BW6" s="164">
        <f>VLOOKUP($AL6&amp;BW$4,'団体（エントリー）'!$U$7:$AC$82,'データ※触らないでください'!BW$3,FALSE)</f>
        <v>0</v>
      </c>
      <c r="BX6" s="164">
        <f>VLOOKUP($AL6&amp;BX$4,'団体（エントリー）'!$U$7:$AC$82,'データ※触らないでください'!BX$3,FALSE)</f>
        <v>0</v>
      </c>
      <c r="BY6" s="164">
        <f>VLOOKUP($AL6&amp;BY$4,'団体（エントリー）'!$U$7:$AC$82,'データ※触らないでください'!BY$3,FALSE)</f>
        <v>0</v>
      </c>
      <c r="BZ6" s="164">
        <f>VLOOKUP($AL6&amp;BZ$4,'団体（エントリー）'!$U$7:$AC$82,'データ※触らないでください'!BZ$3,FALSE)</f>
        <v>0</v>
      </c>
      <c r="CA6" s="164">
        <f>VLOOKUP($AL6&amp;CA$4,'団体（エントリー）'!$U$7:$AC$82,'データ※触らないでください'!CA$3,FALSE)</f>
        <v>0</v>
      </c>
      <c r="CB6" s="164">
        <f>VLOOKUP($AL6&amp;CB$4,'団体（エントリー）'!$U$7:$AC$82,'データ※触らないでください'!CB$3,FALSE)</f>
        <v>0</v>
      </c>
      <c r="CC6" s="164">
        <f>VLOOKUP($AL6&amp;CC$4,'団体（エントリー）'!$U$7:$AC$82,'データ※触らないでください'!CC$3,FALSE)</f>
        <v>0</v>
      </c>
    </row>
    <row r="7" spans="2:81" ht="13.5" hidden="1">
      <c r="B7" s="164">
        <f t="shared" si="0"/>
        <v>0</v>
      </c>
      <c r="C7" s="164" t="s">
        <v>216</v>
      </c>
      <c r="D7" s="164" t="str">
        <f>シングルス（エントリー）!C8&amp;" "&amp;シングルス（エントリー）!D8&amp;" "&amp;シングルス（エントリー）!E8</f>
        <v>  </v>
      </c>
      <c r="E7" s="164">
        <f t="shared" si="1"/>
        <v>0</v>
      </c>
      <c r="F7" s="164">
        <f>シングルス（エントリー）!F8</f>
        <v>0</v>
      </c>
      <c r="G7" s="164">
        <f>シングルス（エントリー）!G8</f>
        <v>0</v>
      </c>
      <c r="H7" s="164">
        <f t="shared" si="2"/>
        <v>0</v>
      </c>
      <c r="I7" s="164" t="s">
        <v>281</v>
      </c>
      <c r="J7" s="164" t="str">
        <f>シングルス（エントリー）!J8&amp;" "&amp;シングルス（エントリー）!K8&amp;" "&amp;シングルス（エントリー）!L8</f>
        <v>  </v>
      </c>
      <c r="K7" s="164">
        <f t="shared" si="3"/>
        <v>0</v>
      </c>
      <c r="L7" s="164">
        <f>シングルス（エントリー）!M8</f>
        <v>0</v>
      </c>
      <c r="M7" s="164">
        <f>シングルス（エントリー）!N8</f>
        <v>0</v>
      </c>
      <c r="O7" s="164">
        <f t="shared" si="4"/>
        <v>0</v>
      </c>
      <c r="P7" s="164">
        <f t="shared" si="5"/>
        <v>0</v>
      </c>
      <c r="Q7" s="164" t="s">
        <v>164</v>
      </c>
      <c r="R7" s="164" t="str">
        <f>ダブルス（エントリー）!D9&amp;" "&amp;ダブルス（エントリー）!E9&amp;" "&amp;ダブルス（エントリー）!F9</f>
        <v>  </v>
      </c>
      <c r="S7" s="164">
        <f>ダブルス（エントリー）!G9</f>
        <v>0</v>
      </c>
      <c r="T7" s="164">
        <f>ダブルス（エントリー）!H9</f>
        <v>0</v>
      </c>
      <c r="U7" s="164" t="str">
        <f>ダブルス（エントリー）!D10&amp;" "&amp;ダブルス（エントリー）!E10&amp;" "&amp;ダブルス（エントリー）!F10</f>
        <v>  </v>
      </c>
      <c r="V7" s="164">
        <f>ダブルス（エントリー）!G10</f>
        <v>0</v>
      </c>
      <c r="W7" s="164">
        <f>ダブルス（エントリー）!H10</f>
        <v>0</v>
      </c>
      <c r="X7" s="164">
        <f t="shared" si="6"/>
        <v>0</v>
      </c>
      <c r="Y7" s="164">
        <f t="shared" si="7"/>
        <v>0</v>
      </c>
      <c r="Z7" s="164">
        <f t="shared" si="8"/>
        <v>0</v>
      </c>
      <c r="AA7" s="164" t="s">
        <v>164</v>
      </c>
      <c r="AB7" s="164" t="str">
        <f>ダブルス（エントリー）!K9&amp;" "&amp;ダブルス（エントリー）!L9&amp;" "&amp;ダブルス（エントリー）!M9</f>
        <v>  </v>
      </c>
      <c r="AC7" s="164">
        <f>ダブルス（エントリー）!N9</f>
        <v>0</v>
      </c>
      <c r="AD7" s="164">
        <f>ダブルス（エントリー）!O9</f>
        <v>0</v>
      </c>
      <c r="AE7" s="164" t="str">
        <f>ダブルス（エントリー）!K10&amp;" "&amp;ダブルス（エントリー）!L10&amp;" "&amp;ダブルス（エントリー）!M10</f>
        <v>  </v>
      </c>
      <c r="AF7" s="164">
        <f>ダブルス（エントリー）!N10</f>
        <v>0</v>
      </c>
      <c r="AG7" s="164">
        <f>ダブルス（エントリー）!O10</f>
        <v>0</v>
      </c>
      <c r="AH7" s="164">
        <f t="shared" si="9"/>
        <v>0</v>
      </c>
      <c r="AJ7" s="164">
        <f t="shared" si="10"/>
        <v>0</v>
      </c>
      <c r="AK7" s="164">
        <f t="shared" si="11"/>
        <v>0</v>
      </c>
      <c r="AL7" s="164" t="s">
        <v>437</v>
      </c>
      <c r="AM7" s="164" t="str">
        <f>VLOOKUP($AL7&amp;AM$4,'団体（エントリー）'!$U$7:$AC$82,'データ※触らないでください'!AM$3,FALSE)</f>
        <v>  </v>
      </c>
      <c r="AN7" s="164" t="str">
        <f>VLOOKUP($AL7&amp;AN$4,'団体（エントリー）'!$U$7:$AC$82,'データ※触らないでください'!AN$3,FALSE)</f>
        <v>  </v>
      </c>
      <c r="AO7" s="164" t="str">
        <f>VLOOKUP($AL7&amp;AO$4,'団体（エントリー）'!$U$7:$AC$82,'データ※触らないでください'!AO$3,FALSE)</f>
        <v>  </v>
      </c>
      <c r="AP7" s="164" t="str">
        <f>VLOOKUP($AL7&amp;AP$4,'団体（エントリー）'!$U$7:$AC$82,'データ※触らないでください'!AP$3,FALSE)</f>
        <v>  </v>
      </c>
      <c r="AQ7" s="164" t="str">
        <f>VLOOKUP($AL7&amp;AQ$4,'団体（エントリー）'!$U$7:$AC$82,'データ※触らないでください'!AQ$3,FALSE)</f>
        <v>  </v>
      </c>
      <c r="AR7" s="164">
        <f>VLOOKUP($AL7&amp;AR$4,'団体（エントリー）'!$U$7:$AC$82,'データ※触らないでください'!AR$3,FALSE)</f>
        <v>0</v>
      </c>
      <c r="AS7" s="164">
        <f>VLOOKUP($AL7&amp;AS$4,'団体（エントリー）'!$U$7:$AC$82,'データ※触らないでください'!AS$3,FALSE)</f>
        <v>0</v>
      </c>
      <c r="AT7" s="164">
        <f>VLOOKUP($AL7&amp;AT$4,'団体（エントリー）'!$U$7:$AC$82,'データ※触らないでください'!AT$3,FALSE)</f>
        <v>0</v>
      </c>
      <c r="AU7" s="164">
        <f>VLOOKUP($AL7&amp;AU$4,'団体（エントリー）'!$U$7:$AC$82,'データ※触らないでください'!AU$3,FALSE)</f>
        <v>0</v>
      </c>
      <c r="AV7" s="164">
        <f>VLOOKUP($AL7&amp;AV$4,'団体（エントリー）'!$U$7:$AC$82,'データ※触らないでください'!AV$3,FALSE)</f>
        <v>0</v>
      </c>
      <c r="AW7" s="164">
        <f>VLOOKUP($AL7&amp;AW$4,'団体（エントリー）'!$U$7:$AC$82,'データ※触らないでください'!AW$3,FALSE)</f>
        <v>0</v>
      </c>
      <c r="AX7" s="164">
        <f>VLOOKUP($AL7&amp;AX$4,'団体（エントリー）'!$U$7:$AC$82,'データ※触らないでください'!AX$3,FALSE)</f>
        <v>0</v>
      </c>
      <c r="AY7" s="164">
        <f>VLOOKUP($AL7&amp;AY$4,'団体（エントリー）'!$U$7:$AC$82,'データ※触らないでください'!AY$3,FALSE)</f>
        <v>0</v>
      </c>
      <c r="AZ7" s="164">
        <f>VLOOKUP($AL7&amp;AZ$4,'団体（エントリー）'!$U$7:$AC$82,'データ※触らないでください'!AZ$3,FALSE)</f>
        <v>0</v>
      </c>
      <c r="BA7" s="164">
        <f>VLOOKUP($AL7&amp;BA$4,'団体（エントリー）'!$U$7:$AC$82,'データ※触らないでください'!BA$3,FALSE)</f>
        <v>0</v>
      </c>
      <c r="BB7" s="164">
        <f>VLOOKUP($AL7&amp;BB$4,'団体（エントリー）'!$U$7:$AC$82,'データ※触らないでください'!BB$3,FALSE)</f>
        <v>0</v>
      </c>
      <c r="BC7" s="164">
        <f>VLOOKUP($AL7&amp;BC$4,'団体（エントリー）'!$U$7:$AC$82,'データ※触らないでください'!BC$3,FALSE)</f>
        <v>0</v>
      </c>
      <c r="BD7" s="164">
        <f>VLOOKUP($AL7&amp;BD$4,'団体（エントリー）'!$U$7:$AC$82,'データ※触らないでください'!BD$3,FALSE)</f>
        <v>0</v>
      </c>
      <c r="BE7" s="164">
        <f>VLOOKUP($AL7&amp;BE$4,'団体（エントリー）'!$U$7:$AC$82,'データ※触らないでください'!BE$3,FALSE)</f>
        <v>0</v>
      </c>
      <c r="BF7" s="164">
        <f>VLOOKUP($AL7&amp;BF$4,'団体（エントリー）'!$U$7:$AC$82,'データ※触らないでください'!BF$3,FALSE)</f>
        <v>0</v>
      </c>
      <c r="BG7" s="164">
        <f t="shared" si="12"/>
        <v>0</v>
      </c>
      <c r="BH7" s="164">
        <f t="shared" si="13"/>
        <v>0</v>
      </c>
      <c r="BI7" s="164" t="s">
        <v>437</v>
      </c>
      <c r="BJ7" s="164" t="str">
        <f>VLOOKUP($AL7&amp;BJ$4,'団体（エントリー）'!$U$7:$AC$82,'データ※触らないでください'!BJ$3,FALSE)</f>
        <v>  </v>
      </c>
      <c r="BK7" s="164" t="str">
        <f>VLOOKUP($AL7&amp;BK$4,'団体（エントリー）'!$U$7:$AC$82,'データ※触らないでください'!BK$3,FALSE)</f>
        <v>  </v>
      </c>
      <c r="BL7" s="164" t="str">
        <f>VLOOKUP($AL7&amp;BL$4,'団体（エントリー）'!$U$7:$AC$82,'データ※触らないでください'!BL$3,FALSE)</f>
        <v>  </v>
      </c>
      <c r="BM7" s="164" t="str">
        <f>VLOOKUP($AL7&amp;BM$4,'団体（エントリー）'!$U$7:$AC$82,'データ※触らないでください'!BM$3,FALSE)</f>
        <v>  </v>
      </c>
      <c r="BN7" s="164" t="str">
        <f>VLOOKUP($AL7&amp;BN$4,'団体（エントリー）'!$U$7:$AC$82,'データ※触らないでください'!BN$3,FALSE)</f>
        <v>  </v>
      </c>
      <c r="BO7" s="164">
        <f>VLOOKUP($AL7&amp;BO$4,'団体（エントリー）'!$U$7:$AC$82,'データ※触らないでください'!BO$3,FALSE)</f>
        <v>0</v>
      </c>
      <c r="BP7" s="164">
        <f>VLOOKUP($AL7&amp;BP$4,'団体（エントリー）'!$U$7:$AC$82,'データ※触らないでください'!BP$3,FALSE)</f>
        <v>0</v>
      </c>
      <c r="BQ7" s="164">
        <f>VLOOKUP($AL7&amp;BQ$4,'団体（エントリー）'!$U$7:$AC$82,'データ※触らないでください'!BQ$3,FALSE)</f>
        <v>0</v>
      </c>
      <c r="BR7" s="164">
        <f>VLOOKUP($AL7&amp;BR$4,'団体（エントリー）'!$U$7:$AC$82,'データ※触らないでください'!BR$3,FALSE)</f>
        <v>0</v>
      </c>
      <c r="BS7" s="164">
        <f>VLOOKUP($AL7&amp;BS$4,'団体（エントリー）'!$U$7:$AC$82,'データ※触らないでください'!BS$3,FALSE)</f>
        <v>0</v>
      </c>
      <c r="BT7" s="164">
        <f>VLOOKUP($AL7&amp;BT$4,'団体（エントリー）'!$U$7:$AC$82,'データ※触らないでください'!BT$3,FALSE)</f>
        <v>0</v>
      </c>
      <c r="BU7" s="164">
        <f>VLOOKUP($AL7&amp;BU$4,'団体（エントリー）'!$U$7:$AC$82,'データ※触らないでください'!BU$3,FALSE)</f>
        <v>0</v>
      </c>
      <c r="BV7" s="164">
        <f>VLOOKUP($AL7&amp;BV$4,'団体（エントリー）'!$U$7:$AC$82,'データ※触らないでください'!BV$3,FALSE)</f>
        <v>0</v>
      </c>
      <c r="BW7" s="164">
        <f>VLOOKUP($AL7&amp;BW$4,'団体（エントリー）'!$U$7:$AC$82,'データ※触らないでください'!BW$3,FALSE)</f>
        <v>0</v>
      </c>
      <c r="BX7" s="164">
        <f>VLOOKUP($AL7&amp;BX$4,'団体（エントリー）'!$U$7:$AC$82,'データ※触らないでください'!BX$3,FALSE)</f>
        <v>0</v>
      </c>
      <c r="BY7" s="164">
        <f>VLOOKUP($AL7&amp;BY$4,'団体（エントリー）'!$U$7:$AC$82,'データ※触らないでください'!BY$3,FALSE)</f>
        <v>0</v>
      </c>
      <c r="BZ7" s="164">
        <f>VLOOKUP($AL7&amp;BZ$4,'団体（エントリー）'!$U$7:$AC$82,'データ※触らないでください'!BZ$3,FALSE)</f>
        <v>0</v>
      </c>
      <c r="CA7" s="164">
        <f>VLOOKUP($AL7&amp;CA$4,'団体（エントリー）'!$U$7:$AC$82,'データ※触らないでください'!CA$3,FALSE)</f>
        <v>0</v>
      </c>
      <c r="CB7" s="164">
        <f>VLOOKUP($AL7&amp;CB$4,'団体（エントリー）'!$U$7:$AC$82,'データ※触らないでください'!CB$3,FALSE)</f>
        <v>0</v>
      </c>
      <c r="CC7" s="164">
        <f>VLOOKUP($AL7&amp;CC$4,'団体（エントリー）'!$U$7:$AC$82,'データ※触らないでください'!CC$3,FALSE)</f>
        <v>0</v>
      </c>
    </row>
    <row r="8" spans="2:81" ht="13.5" hidden="1">
      <c r="B8" s="164">
        <f t="shared" si="0"/>
        <v>0</v>
      </c>
      <c r="C8" s="164" t="s">
        <v>217</v>
      </c>
      <c r="D8" s="164" t="str">
        <f>シングルス（エントリー）!C9&amp;" "&amp;シングルス（エントリー）!D9&amp;" "&amp;シングルス（エントリー）!E9</f>
        <v>  </v>
      </c>
      <c r="E8" s="164">
        <f t="shared" si="1"/>
        <v>0</v>
      </c>
      <c r="F8" s="164">
        <f>シングルス（エントリー）!F9</f>
        <v>0</v>
      </c>
      <c r="G8" s="164">
        <f>シングルス（エントリー）!G9</f>
        <v>0</v>
      </c>
      <c r="H8" s="164">
        <f t="shared" si="2"/>
        <v>0</v>
      </c>
      <c r="I8" s="164" t="s">
        <v>282</v>
      </c>
      <c r="J8" s="164" t="str">
        <f>シングルス（エントリー）!J9&amp;" "&amp;シングルス（エントリー）!K9&amp;" "&amp;シングルス（エントリー）!L9</f>
        <v>  </v>
      </c>
      <c r="K8" s="164">
        <f t="shared" si="3"/>
        <v>0</v>
      </c>
      <c r="L8" s="164">
        <f>シングルス（エントリー）!M9</f>
        <v>0</v>
      </c>
      <c r="M8" s="164">
        <f>シングルス（エントリー）!N9</f>
        <v>0</v>
      </c>
      <c r="O8" s="164">
        <f t="shared" si="4"/>
        <v>0</v>
      </c>
      <c r="P8" s="164">
        <f t="shared" si="5"/>
        <v>0</v>
      </c>
      <c r="Q8" s="164" t="s">
        <v>165</v>
      </c>
      <c r="R8" s="164" t="str">
        <f>ダブルス（エントリー）!D11&amp;" "&amp;ダブルス（エントリー）!E11&amp;" "&amp;ダブルス（エントリー）!F11</f>
        <v>  </v>
      </c>
      <c r="S8" s="164">
        <f>ダブルス（エントリー）!G11</f>
        <v>0</v>
      </c>
      <c r="T8" s="164">
        <f>ダブルス（エントリー）!H11</f>
        <v>0</v>
      </c>
      <c r="U8" s="164" t="str">
        <f>ダブルス（エントリー）!D12&amp;" "&amp;ダブルス（エントリー）!E12&amp;" "&amp;ダブルス（エントリー）!F12</f>
        <v>  </v>
      </c>
      <c r="V8" s="164">
        <f>ダブルス（エントリー）!G12</f>
        <v>0</v>
      </c>
      <c r="W8" s="164">
        <f>ダブルス（エントリー）!H12</f>
        <v>0</v>
      </c>
      <c r="X8" s="164">
        <f t="shared" si="6"/>
        <v>0</v>
      </c>
      <c r="Y8" s="164">
        <f t="shared" si="7"/>
        <v>0</v>
      </c>
      <c r="Z8" s="164">
        <f t="shared" si="8"/>
        <v>0</v>
      </c>
      <c r="AA8" s="164" t="s">
        <v>165</v>
      </c>
      <c r="AB8" s="164" t="str">
        <f>ダブルス（エントリー）!K11&amp;" "&amp;ダブルス（エントリー）!L11&amp;" "&amp;ダブルス（エントリー）!M11</f>
        <v>  </v>
      </c>
      <c r="AC8" s="164">
        <f>ダブルス（エントリー）!N11</f>
        <v>0</v>
      </c>
      <c r="AD8" s="164">
        <f>ダブルス（エントリー）!O11</f>
        <v>0</v>
      </c>
      <c r="AE8" s="164" t="str">
        <f>ダブルス（エントリー）!K12&amp;" "&amp;ダブルス（エントリー）!L12&amp;" "&amp;ダブルス（エントリー）!M12</f>
        <v>  </v>
      </c>
      <c r="AF8" s="164">
        <f>ダブルス（エントリー）!N12</f>
        <v>0</v>
      </c>
      <c r="AG8" s="164">
        <f>ダブルス（エントリー）!O12</f>
        <v>0</v>
      </c>
      <c r="AH8" s="164">
        <f t="shared" si="9"/>
        <v>0</v>
      </c>
      <c r="AJ8" s="164">
        <f t="shared" si="10"/>
        <v>0</v>
      </c>
      <c r="AK8" s="164">
        <f t="shared" si="11"/>
        <v>0</v>
      </c>
      <c r="AL8" s="164" t="s">
        <v>438</v>
      </c>
      <c r="AM8" s="164" t="str">
        <f>VLOOKUP($AL8&amp;AM$4,'団体（エントリー）'!$U$7:$AC$82,'データ※触らないでください'!AM$3,FALSE)</f>
        <v>  </v>
      </c>
      <c r="AN8" s="164" t="str">
        <f>VLOOKUP($AL8&amp;AN$4,'団体（エントリー）'!$U$7:$AC$82,'データ※触らないでください'!AN$3,FALSE)</f>
        <v>  </v>
      </c>
      <c r="AO8" s="164" t="str">
        <f>VLOOKUP($AL8&amp;AO$4,'団体（エントリー）'!$U$7:$AC$82,'データ※触らないでください'!AO$3,FALSE)</f>
        <v>  </v>
      </c>
      <c r="AP8" s="164" t="str">
        <f>VLOOKUP($AL8&amp;AP$4,'団体（エントリー）'!$U$7:$AC$82,'データ※触らないでください'!AP$3,FALSE)</f>
        <v>  </v>
      </c>
      <c r="AQ8" s="164" t="str">
        <f>VLOOKUP($AL8&amp;AQ$4,'団体（エントリー）'!$U$7:$AC$82,'データ※触らないでください'!AQ$3,FALSE)</f>
        <v>  </v>
      </c>
      <c r="AR8" s="164">
        <f>VLOOKUP($AL8&amp;AR$4,'団体（エントリー）'!$U$7:$AC$82,'データ※触らないでください'!AR$3,FALSE)</f>
        <v>0</v>
      </c>
      <c r="AS8" s="164">
        <f>VLOOKUP($AL8&amp;AS$4,'団体（エントリー）'!$U$7:$AC$82,'データ※触らないでください'!AS$3,FALSE)</f>
        <v>0</v>
      </c>
      <c r="AT8" s="164">
        <f>VLOOKUP($AL8&amp;AT$4,'団体（エントリー）'!$U$7:$AC$82,'データ※触らないでください'!AT$3,FALSE)</f>
        <v>0</v>
      </c>
      <c r="AU8" s="164">
        <f>VLOOKUP($AL8&amp;AU$4,'団体（エントリー）'!$U$7:$AC$82,'データ※触らないでください'!AU$3,FALSE)</f>
        <v>0</v>
      </c>
      <c r="AV8" s="164">
        <f>VLOOKUP($AL8&amp;AV$4,'団体（エントリー）'!$U$7:$AC$82,'データ※触らないでください'!AV$3,FALSE)</f>
        <v>0</v>
      </c>
      <c r="AW8" s="164">
        <f>VLOOKUP($AL8&amp;AW$4,'団体（エントリー）'!$U$7:$AC$82,'データ※触らないでください'!AW$3,FALSE)</f>
        <v>0</v>
      </c>
      <c r="AX8" s="164">
        <f>VLOOKUP($AL8&amp;AX$4,'団体（エントリー）'!$U$7:$AC$82,'データ※触らないでください'!AX$3,FALSE)</f>
        <v>0</v>
      </c>
      <c r="AY8" s="164">
        <f>VLOOKUP($AL8&amp;AY$4,'団体（エントリー）'!$U$7:$AC$82,'データ※触らないでください'!AY$3,FALSE)</f>
        <v>0</v>
      </c>
      <c r="AZ8" s="164">
        <f>VLOOKUP($AL8&amp;AZ$4,'団体（エントリー）'!$U$7:$AC$82,'データ※触らないでください'!AZ$3,FALSE)</f>
        <v>0</v>
      </c>
      <c r="BA8" s="164">
        <f>VLOOKUP($AL8&amp;BA$4,'団体（エントリー）'!$U$7:$AC$82,'データ※触らないでください'!BA$3,FALSE)</f>
        <v>0</v>
      </c>
      <c r="BB8" s="164">
        <f>VLOOKUP($AL8&amp;BB$4,'団体（エントリー）'!$U$7:$AC$82,'データ※触らないでください'!BB$3,FALSE)</f>
        <v>0</v>
      </c>
      <c r="BC8" s="164">
        <f>VLOOKUP($AL8&amp;BC$4,'団体（エントリー）'!$U$7:$AC$82,'データ※触らないでください'!BC$3,FALSE)</f>
        <v>0</v>
      </c>
      <c r="BD8" s="164">
        <f>VLOOKUP($AL8&amp;BD$4,'団体（エントリー）'!$U$7:$AC$82,'データ※触らないでください'!BD$3,FALSE)</f>
        <v>0</v>
      </c>
      <c r="BE8" s="164">
        <f>VLOOKUP($AL8&amp;BE$4,'団体（エントリー）'!$U$7:$AC$82,'データ※触らないでください'!BE$3,FALSE)</f>
        <v>0</v>
      </c>
      <c r="BF8" s="164">
        <f>VLOOKUP($AL8&amp;BF$4,'団体（エントリー）'!$U$7:$AC$82,'データ※触らないでください'!BF$3,FALSE)</f>
        <v>0</v>
      </c>
      <c r="BG8" s="164">
        <f t="shared" si="12"/>
        <v>0</v>
      </c>
      <c r="BH8" s="164">
        <f t="shared" si="13"/>
        <v>0</v>
      </c>
      <c r="BI8" s="164" t="s">
        <v>438</v>
      </c>
      <c r="BJ8" s="164" t="str">
        <f>VLOOKUP($AL8&amp;BJ$4,'団体（エントリー）'!$U$7:$AC$82,'データ※触らないでください'!BJ$3,FALSE)</f>
        <v>  </v>
      </c>
      <c r="BK8" s="164" t="str">
        <f>VLOOKUP($AL8&amp;BK$4,'団体（エントリー）'!$U$7:$AC$82,'データ※触らないでください'!BK$3,FALSE)</f>
        <v>  </v>
      </c>
      <c r="BL8" s="164" t="str">
        <f>VLOOKUP($AL8&amp;BL$4,'団体（エントリー）'!$U$7:$AC$82,'データ※触らないでください'!BL$3,FALSE)</f>
        <v>  </v>
      </c>
      <c r="BM8" s="164" t="str">
        <f>VLOOKUP($AL8&amp;BM$4,'団体（エントリー）'!$U$7:$AC$82,'データ※触らないでください'!BM$3,FALSE)</f>
        <v>  </v>
      </c>
      <c r="BN8" s="164" t="str">
        <f>VLOOKUP($AL8&amp;BN$4,'団体（エントリー）'!$U$7:$AC$82,'データ※触らないでください'!BN$3,FALSE)</f>
        <v>  </v>
      </c>
      <c r="BO8" s="164">
        <f>VLOOKUP($AL8&amp;BO$4,'団体（エントリー）'!$U$7:$AC$82,'データ※触らないでください'!BO$3,FALSE)</f>
        <v>0</v>
      </c>
      <c r="BP8" s="164">
        <f>VLOOKUP($AL8&amp;BP$4,'団体（エントリー）'!$U$7:$AC$82,'データ※触らないでください'!BP$3,FALSE)</f>
        <v>0</v>
      </c>
      <c r="BQ8" s="164">
        <f>VLOOKUP($AL8&amp;BQ$4,'団体（エントリー）'!$U$7:$AC$82,'データ※触らないでください'!BQ$3,FALSE)</f>
        <v>0</v>
      </c>
      <c r="BR8" s="164">
        <f>VLOOKUP($AL8&amp;BR$4,'団体（エントリー）'!$U$7:$AC$82,'データ※触らないでください'!BR$3,FALSE)</f>
        <v>0</v>
      </c>
      <c r="BS8" s="164">
        <f>VLOOKUP($AL8&amp;BS$4,'団体（エントリー）'!$U$7:$AC$82,'データ※触らないでください'!BS$3,FALSE)</f>
        <v>0</v>
      </c>
      <c r="BT8" s="164">
        <f>VLOOKUP($AL8&amp;BT$4,'団体（エントリー）'!$U$7:$AC$82,'データ※触らないでください'!BT$3,FALSE)</f>
        <v>0</v>
      </c>
      <c r="BU8" s="164">
        <f>VLOOKUP($AL8&amp;BU$4,'団体（エントリー）'!$U$7:$AC$82,'データ※触らないでください'!BU$3,FALSE)</f>
        <v>0</v>
      </c>
      <c r="BV8" s="164">
        <f>VLOOKUP($AL8&amp;BV$4,'団体（エントリー）'!$U$7:$AC$82,'データ※触らないでください'!BV$3,FALSE)</f>
        <v>0</v>
      </c>
      <c r="BW8" s="164">
        <f>VLOOKUP($AL8&amp;BW$4,'団体（エントリー）'!$U$7:$AC$82,'データ※触らないでください'!BW$3,FALSE)</f>
        <v>0</v>
      </c>
      <c r="BX8" s="164">
        <f>VLOOKUP($AL8&amp;BX$4,'団体（エントリー）'!$U$7:$AC$82,'データ※触らないでください'!BX$3,FALSE)</f>
        <v>0</v>
      </c>
      <c r="BY8" s="164">
        <f>VLOOKUP($AL8&amp;BY$4,'団体（エントリー）'!$U$7:$AC$82,'データ※触らないでください'!BY$3,FALSE)</f>
        <v>0</v>
      </c>
      <c r="BZ8" s="164">
        <f>VLOOKUP($AL8&amp;BZ$4,'団体（エントリー）'!$U$7:$AC$82,'データ※触らないでください'!BZ$3,FALSE)</f>
        <v>0</v>
      </c>
      <c r="CA8" s="164">
        <f>VLOOKUP($AL8&amp;CA$4,'団体（エントリー）'!$U$7:$AC$82,'データ※触らないでください'!CA$3,FALSE)</f>
        <v>0</v>
      </c>
      <c r="CB8" s="164">
        <f>VLOOKUP($AL8&amp;CB$4,'団体（エントリー）'!$U$7:$AC$82,'データ※触らないでください'!CB$3,FALSE)</f>
        <v>0</v>
      </c>
      <c r="CC8" s="164">
        <f>VLOOKUP($AL8&amp;CC$4,'団体（エントリー）'!$U$7:$AC$82,'データ※触らないでください'!CC$3,FALSE)</f>
        <v>0</v>
      </c>
    </row>
    <row r="9" spans="2:81" ht="13.5" hidden="1">
      <c r="B9" s="164">
        <f t="shared" si="0"/>
        <v>0</v>
      </c>
      <c r="C9" s="164" t="s">
        <v>218</v>
      </c>
      <c r="D9" s="164" t="str">
        <f>シングルス（エントリー）!C10&amp;" "&amp;シングルス（エントリー）!D10&amp;" "&amp;シングルス（エントリー）!E10</f>
        <v>  </v>
      </c>
      <c r="E9" s="164">
        <f t="shared" si="1"/>
        <v>0</v>
      </c>
      <c r="F9" s="164">
        <f>シングルス（エントリー）!F10</f>
        <v>0</v>
      </c>
      <c r="G9" s="164">
        <f>シングルス（エントリー）!G10</f>
        <v>0</v>
      </c>
      <c r="H9" s="164">
        <f t="shared" si="2"/>
        <v>0</v>
      </c>
      <c r="I9" s="164" t="s">
        <v>283</v>
      </c>
      <c r="J9" s="164" t="str">
        <f>シングルス（エントリー）!J10&amp;" "&amp;シングルス（エントリー）!K10&amp;" "&amp;シングルス（エントリー）!L10</f>
        <v>  </v>
      </c>
      <c r="K9" s="164">
        <f t="shared" si="3"/>
        <v>0</v>
      </c>
      <c r="L9" s="164">
        <f>シングルス（エントリー）!M10</f>
        <v>0</v>
      </c>
      <c r="M9" s="164">
        <f>シングルス（エントリー）!N10</f>
        <v>0</v>
      </c>
      <c r="O9" s="164">
        <f t="shared" si="4"/>
        <v>0</v>
      </c>
      <c r="P9" s="164">
        <f t="shared" si="5"/>
        <v>0</v>
      </c>
      <c r="Q9" s="164" t="s">
        <v>166</v>
      </c>
      <c r="R9" s="164" t="str">
        <f>ダブルス（エントリー）!D13&amp;" "&amp;ダブルス（エントリー）!E13&amp;" "&amp;ダブルス（エントリー）!F13</f>
        <v>  </v>
      </c>
      <c r="S9" s="164">
        <f>ダブルス（エントリー）!G13</f>
        <v>0</v>
      </c>
      <c r="T9" s="164">
        <f>ダブルス（エントリー）!H13</f>
        <v>0</v>
      </c>
      <c r="U9" s="164" t="str">
        <f>ダブルス（エントリー）!D14&amp;" "&amp;ダブルス（エントリー）!E14&amp;" "&amp;ダブルス（エントリー）!F14</f>
        <v>  </v>
      </c>
      <c r="V9" s="164">
        <f>ダブルス（エントリー）!G14</f>
        <v>0</v>
      </c>
      <c r="W9" s="164">
        <f>ダブルス（エントリー）!H14</f>
        <v>0</v>
      </c>
      <c r="X9" s="164">
        <f t="shared" si="6"/>
        <v>0</v>
      </c>
      <c r="Y9" s="164">
        <f t="shared" si="7"/>
        <v>0</v>
      </c>
      <c r="Z9" s="164">
        <f t="shared" si="8"/>
        <v>0</v>
      </c>
      <c r="AA9" s="164" t="s">
        <v>166</v>
      </c>
      <c r="AB9" s="164" t="str">
        <f>ダブルス（エントリー）!K13&amp;" "&amp;ダブルス（エントリー）!L13&amp;" "&amp;ダブルス（エントリー）!M13</f>
        <v>  </v>
      </c>
      <c r="AC9" s="164">
        <f>ダブルス（エントリー）!N13</f>
        <v>0</v>
      </c>
      <c r="AD9" s="164">
        <f>ダブルス（エントリー）!O13</f>
        <v>0</v>
      </c>
      <c r="AE9" s="164" t="str">
        <f>ダブルス（エントリー）!K14&amp;" "&amp;ダブルス（エントリー）!L14&amp;" "&amp;ダブルス（エントリー）!M14</f>
        <v>  </v>
      </c>
      <c r="AF9" s="164">
        <f>ダブルス（エントリー）!N14</f>
        <v>0</v>
      </c>
      <c r="AG9" s="164">
        <f>ダブルス（エントリー）!O14</f>
        <v>0</v>
      </c>
      <c r="AH9" s="164">
        <f t="shared" si="9"/>
        <v>0</v>
      </c>
      <c r="AJ9" s="164">
        <f t="shared" si="10"/>
        <v>0</v>
      </c>
      <c r="AK9" s="164">
        <f t="shared" si="11"/>
        <v>0</v>
      </c>
      <c r="AL9" s="164" t="s">
        <v>439</v>
      </c>
      <c r="AM9" s="164" t="str">
        <f>VLOOKUP($AL9&amp;AM$4,'団体（エントリー）'!$U$7:$AC$82,'データ※触らないでください'!AM$3,FALSE)</f>
        <v>  </v>
      </c>
      <c r="AN9" s="164" t="str">
        <f>VLOOKUP($AL9&amp;AN$4,'団体（エントリー）'!$U$7:$AC$82,'データ※触らないでください'!AN$3,FALSE)</f>
        <v>  </v>
      </c>
      <c r="AO9" s="164" t="str">
        <f>VLOOKUP($AL9&amp;AO$4,'団体（エントリー）'!$U$7:$AC$82,'データ※触らないでください'!AO$3,FALSE)</f>
        <v>  </v>
      </c>
      <c r="AP9" s="164" t="str">
        <f>VLOOKUP($AL9&amp;AP$4,'団体（エントリー）'!$U$7:$AC$82,'データ※触らないでください'!AP$3,FALSE)</f>
        <v>  </v>
      </c>
      <c r="AQ9" s="164" t="str">
        <f>VLOOKUP($AL9&amp;AQ$4,'団体（エントリー）'!$U$7:$AC$82,'データ※触らないでください'!AQ$3,FALSE)</f>
        <v>  </v>
      </c>
      <c r="AR9" s="164">
        <f>VLOOKUP($AL9&amp;AR$4,'団体（エントリー）'!$U$7:$AC$82,'データ※触らないでください'!AR$3,FALSE)</f>
        <v>0</v>
      </c>
      <c r="AS9" s="164">
        <f>VLOOKUP($AL9&amp;AS$4,'団体（エントリー）'!$U$7:$AC$82,'データ※触らないでください'!AS$3,FALSE)</f>
        <v>0</v>
      </c>
      <c r="AT9" s="164">
        <f>VLOOKUP($AL9&amp;AT$4,'団体（エントリー）'!$U$7:$AC$82,'データ※触らないでください'!AT$3,FALSE)</f>
        <v>0</v>
      </c>
      <c r="AU9" s="164">
        <f>VLOOKUP($AL9&amp;AU$4,'団体（エントリー）'!$U$7:$AC$82,'データ※触らないでください'!AU$3,FALSE)</f>
        <v>0</v>
      </c>
      <c r="AV9" s="164">
        <f>VLOOKUP($AL9&amp;AV$4,'団体（エントリー）'!$U$7:$AC$82,'データ※触らないでください'!AV$3,FALSE)</f>
        <v>0</v>
      </c>
      <c r="AW9" s="164">
        <f>VLOOKUP($AL9&amp;AW$4,'団体（エントリー）'!$U$7:$AC$82,'データ※触らないでください'!AW$3,FALSE)</f>
        <v>0</v>
      </c>
      <c r="AX9" s="164">
        <f>VLOOKUP($AL9&amp;AX$4,'団体（エントリー）'!$U$7:$AC$82,'データ※触らないでください'!AX$3,FALSE)</f>
        <v>0</v>
      </c>
      <c r="AY9" s="164">
        <f>VLOOKUP($AL9&amp;AY$4,'団体（エントリー）'!$U$7:$AC$82,'データ※触らないでください'!AY$3,FALSE)</f>
        <v>0</v>
      </c>
      <c r="AZ9" s="164">
        <f>VLOOKUP($AL9&amp;AZ$4,'団体（エントリー）'!$U$7:$AC$82,'データ※触らないでください'!AZ$3,FALSE)</f>
        <v>0</v>
      </c>
      <c r="BA9" s="164">
        <f>VLOOKUP($AL9&amp;BA$4,'団体（エントリー）'!$U$7:$AC$82,'データ※触らないでください'!BA$3,FALSE)</f>
        <v>0</v>
      </c>
      <c r="BB9" s="164">
        <f>VLOOKUP($AL9&amp;BB$4,'団体（エントリー）'!$U$7:$AC$82,'データ※触らないでください'!BB$3,FALSE)</f>
        <v>0</v>
      </c>
      <c r="BC9" s="164">
        <f>VLOOKUP($AL9&amp;BC$4,'団体（エントリー）'!$U$7:$AC$82,'データ※触らないでください'!BC$3,FALSE)</f>
        <v>0</v>
      </c>
      <c r="BD9" s="164">
        <f>VLOOKUP($AL9&amp;BD$4,'団体（エントリー）'!$U$7:$AC$82,'データ※触らないでください'!BD$3,FALSE)</f>
        <v>0</v>
      </c>
      <c r="BE9" s="164">
        <f>VLOOKUP($AL9&amp;BE$4,'団体（エントリー）'!$U$7:$AC$82,'データ※触らないでください'!BE$3,FALSE)</f>
        <v>0</v>
      </c>
      <c r="BF9" s="164">
        <f>VLOOKUP($AL9&amp;BF$4,'団体（エントリー）'!$U$7:$AC$82,'データ※触らないでください'!BF$3,FALSE)</f>
        <v>0</v>
      </c>
      <c r="BG9" s="164">
        <f t="shared" si="12"/>
        <v>0</v>
      </c>
      <c r="BH9" s="164">
        <f t="shared" si="13"/>
        <v>0</v>
      </c>
      <c r="BI9" s="164" t="s">
        <v>439</v>
      </c>
      <c r="BJ9" s="164" t="str">
        <f>VLOOKUP($AL9&amp;BJ$4,'団体（エントリー）'!$U$7:$AC$82,'データ※触らないでください'!BJ$3,FALSE)</f>
        <v>  </v>
      </c>
      <c r="BK9" s="164" t="str">
        <f>VLOOKUP($AL9&amp;BK$4,'団体（エントリー）'!$U$7:$AC$82,'データ※触らないでください'!BK$3,FALSE)</f>
        <v>  </v>
      </c>
      <c r="BL9" s="164" t="str">
        <f>VLOOKUP($AL9&amp;BL$4,'団体（エントリー）'!$U$7:$AC$82,'データ※触らないでください'!BL$3,FALSE)</f>
        <v>  </v>
      </c>
      <c r="BM9" s="164" t="str">
        <f>VLOOKUP($AL9&amp;BM$4,'団体（エントリー）'!$U$7:$AC$82,'データ※触らないでください'!BM$3,FALSE)</f>
        <v>  </v>
      </c>
      <c r="BN9" s="164" t="str">
        <f>VLOOKUP($AL9&amp;BN$4,'団体（エントリー）'!$U$7:$AC$82,'データ※触らないでください'!BN$3,FALSE)</f>
        <v>  </v>
      </c>
      <c r="BO9" s="164">
        <f>VLOOKUP($AL9&amp;BO$4,'団体（エントリー）'!$U$7:$AC$82,'データ※触らないでください'!BO$3,FALSE)</f>
        <v>0</v>
      </c>
      <c r="BP9" s="164">
        <f>VLOOKUP($AL9&amp;BP$4,'団体（エントリー）'!$U$7:$AC$82,'データ※触らないでください'!BP$3,FALSE)</f>
        <v>0</v>
      </c>
      <c r="BQ9" s="164">
        <f>VLOOKUP($AL9&amp;BQ$4,'団体（エントリー）'!$U$7:$AC$82,'データ※触らないでください'!BQ$3,FALSE)</f>
        <v>0</v>
      </c>
      <c r="BR9" s="164">
        <f>VLOOKUP($AL9&amp;BR$4,'団体（エントリー）'!$U$7:$AC$82,'データ※触らないでください'!BR$3,FALSE)</f>
        <v>0</v>
      </c>
      <c r="BS9" s="164">
        <f>VLOOKUP($AL9&amp;BS$4,'団体（エントリー）'!$U$7:$AC$82,'データ※触らないでください'!BS$3,FALSE)</f>
        <v>0</v>
      </c>
      <c r="BT9" s="164">
        <f>VLOOKUP($AL9&amp;BT$4,'団体（エントリー）'!$U$7:$AC$82,'データ※触らないでください'!BT$3,FALSE)</f>
        <v>0</v>
      </c>
      <c r="BU9" s="164">
        <f>VLOOKUP($AL9&amp;BU$4,'団体（エントリー）'!$U$7:$AC$82,'データ※触らないでください'!BU$3,FALSE)</f>
        <v>0</v>
      </c>
      <c r="BV9" s="164">
        <f>VLOOKUP($AL9&amp;BV$4,'団体（エントリー）'!$U$7:$AC$82,'データ※触らないでください'!BV$3,FALSE)</f>
        <v>0</v>
      </c>
      <c r="BW9" s="164">
        <f>VLOOKUP($AL9&amp;BW$4,'団体（エントリー）'!$U$7:$AC$82,'データ※触らないでください'!BW$3,FALSE)</f>
        <v>0</v>
      </c>
      <c r="BX9" s="164">
        <f>VLOOKUP($AL9&amp;BX$4,'団体（エントリー）'!$U$7:$AC$82,'データ※触らないでください'!BX$3,FALSE)</f>
        <v>0</v>
      </c>
      <c r="BY9" s="164">
        <f>VLOOKUP($AL9&amp;BY$4,'団体（エントリー）'!$U$7:$AC$82,'データ※触らないでください'!BY$3,FALSE)</f>
        <v>0</v>
      </c>
      <c r="BZ9" s="164">
        <f>VLOOKUP($AL9&amp;BZ$4,'団体（エントリー）'!$U$7:$AC$82,'データ※触らないでください'!BZ$3,FALSE)</f>
        <v>0</v>
      </c>
      <c r="CA9" s="164">
        <f>VLOOKUP($AL9&amp;CA$4,'団体（エントリー）'!$U$7:$AC$82,'データ※触らないでください'!CA$3,FALSE)</f>
        <v>0</v>
      </c>
      <c r="CB9" s="164">
        <f>VLOOKUP($AL9&amp;CB$4,'団体（エントリー）'!$U$7:$AC$82,'データ※触らないでください'!CB$3,FALSE)</f>
        <v>0</v>
      </c>
      <c r="CC9" s="164">
        <f>VLOOKUP($AL9&amp;CC$4,'団体（エントリー）'!$U$7:$AC$82,'データ※触らないでください'!CC$3,FALSE)</f>
        <v>0</v>
      </c>
    </row>
    <row r="10" spans="2:81" ht="13.5" hidden="1">
      <c r="B10" s="164">
        <f t="shared" si="0"/>
        <v>0</v>
      </c>
      <c r="C10" s="164" t="s">
        <v>219</v>
      </c>
      <c r="D10" s="164" t="str">
        <f>シングルス（エントリー）!C11&amp;" "&amp;シングルス（エントリー）!D11&amp;" "&amp;シングルス（エントリー）!E11</f>
        <v>  </v>
      </c>
      <c r="E10" s="164">
        <f t="shared" si="1"/>
        <v>0</v>
      </c>
      <c r="F10" s="164">
        <f>シングルス（エントリー）!F11</f>
        <v>0</v>
      </c>
      <c r="G10" s="164">
        <f>シングルス（エントリー）!G11</f>
        <v>0</v>
      </c>
      <c r="H10" s="164">
        <f t="shared" si="2"/>
        <v>0</v>
      </c>
      <c r="I10" s="164" t="s">
        <v>284</v>
      </c>
      <c r="J10" s="164" t="str">
        <f>シングルス（エントリー）!J11&amp;" "&amp;シングルス（エントリー）!K11&amp;" "&amp;シングルス（エントリー）!L11</f>
        <v>  </v>
      </c>
      <c r="K10" s="164">
        <f t="shared" si="3"/>
        <v>0</v>
      </c>
      <c r="L10" s="164">
        <f>シングルス（エントリー）!M11</f>
        <v>0</v>
      </c>
      <c r="M10" s="164">
        <f>シングルス（エントリー）!N11</f>
        <v>0</v>
      </c>
      <c r="O10" s="164">
        <f t="shared" si="4"/>
        <v>0</v>
      </c>
      <c r="P10" s="164">
        <f t="shared" si="5"/>
        <v>0</v>
      </c>
      <c r="Q10" s="164" t="s">
        <v>167</v>
      </c>
      <c r="R10" s="164" t="str">
        <f>ダブルス（エントリー）!D15&amp;" "&amp;ダブルス（エントリー）!E15&amp;" "&amp;ダブルス（エントリー）!F15</f>
        <v>  </v>
      </c>
      <c r="S10" s="164">
        <f>ダブルス（エントリー）!G15</f>
        <v>0</v>
      </c>
      <c r="T10" s="164">
        <f>ダブルス（エントリー）!H15</f>
        <v>0</v>
      </c>
      <c r="U10" s="164" t="str">
        <f>ダブルス（エントリー）!D16&amp;" "&amp;ダブルス（エントリー）!E16&amp;" "&amp;ダブルス（エントリー）!F16</f>
        <v>  </v>
      </c>
      <c r="V10" s="164">
        <f>ダブルス（エントリー）!G16</f>
        <v>0</v>
      </c>
      <c r="W10" s="164">
        <f>ダブルス（エントリー）!H16</f>
        <v>0</v>
      </c>
      <c r="X10" s="164">
        <f t="shared" si="6"/>
        <v>0</v>
      </c>
      <c r="Y10" s="164">
        <f t="shared" si="7"/>
        <v>0</v>
      </c>
      <c r="Z10" s="164">
        <f t="shared" si="8"/>
        <v>0</v>
      </c>
      <c r="AA10" s="164" t="s">
        <v>167</v>
      </c>
      <c r="AB10" s="164" t="str">
        <f>ダブルス（エントリー）!K15&amp;" "&amp;ダブルス（エントリー）!L15&amp;" "&amp;ダブルス（エントリー）!M15</f>
        <v>  </v>
      </c>
      <c r="AC10" s="164">
        <f>ダブルス（エントリー）!N15</f>
        <v>0</v>
      </c>
      <c r="AD10" s="164">
        <f>ダブルス（エントリー）!O15</f>
        <v>0</v>
      </c>
      <c r="AE10" s="164" t="str">
        <f>ダブルス（エントリー）!K16&amp;" "&amp;ダブルス（エントリー）!L16&amp;" "&amp;ダブルス（エントリー）!M16</f>
        <v>  </v>
      </c>
      <c r="AF10" s="164">
        <f>ダブルス（エントリー）!N16</f>
        <v>0</v>
      </c>
      <c r="AG10" s="164">
        <f>ダブルス（エントリー）!O16</f>
        <v>0</v>
      </c>
      <c r="AH10" s="164">
        <f t="shared" si="9"/>
        <v>0</v>
      </c>
      <c r="AJ10" s="164">
        <f t="shared" si="10"/>
        <v>0</v>
      </c>
      <c r="AK10" s="164">
        <f t="shared" si="11"/>
        <v>0</v>
      </c>
      <c r="AL10" s="164" t="s">
        <v>440</v>
      </c>
      <c r="AM10" s="164" t="str">
        <f>VLOOKUP($AL10&amp;AM$4,'団体（エントリー）'!$U$7:$AC$82,'データ※触らないでください'!AM$3,FALSE)</f>
        <v>  </v>
      </c>
      <c r="AN10" s="164" t="str">
        <f>VLOOKUP($AL10&amp;AN$4,'団体（エントリー）'!$U$7:$AC$82,'データ※触らないでください'!AN$3,FALSE)</f>
        <v>  </v>
      </c>
      <c r="AO10" s="164" t="str">
        <f>VLOOKUP($AL10&amp;AO$4,'団体（エントリー）'!$U$7:$AC$82,'データ※触らないでください'!AO$3,FALSE)</f>
        <v>  </v>
      </c>
      <c r="AP10" s="164" t="str">
        <f>VLOOKUP($AL10&amp;AP$4,'団体（エントリー）'!$U$7:$AC$82,'データ※触らないでください'!AP$3,FALSE)</f>
        <v>  </v>
      </c>
      <c r="AQ10" s="164" t="str">
        <f>VLOOKUP($AL10&amp;AQ$4,'団体（エントリー）'!$U$7:$AC$82,'データ※触らないでください'!AQ$3,FALSE)</f>
        <v>  </v>
      </c>
      <c r="AR10" s="164">
        <f>VLOOKUP($AL10&amp;AR$4,'団体（エントリー）'!$U$7:$AC$82,'データ※触らないでください'!AR$3,FALSE)</f>
        <v>0</v>
      </c>
      <c r="AS10" s="164">
        <f>VLOOKUP($AL10&amp;AS$4,'団体（エントリー）'!$U$7:$AC$82,'データ※触らないでください'!AS$3,FALSE)</f>
        <v>0</v>
      </c>
      <c r="AT10" s="164">
        <f>VLOOKUP($AL10&amp;AT$4,'団体（エントリー）'!$U$7:$AC$82,'データ※触らないでください'!AT$3,FALSE)</f>
        <v>0</v>
      </c>
      <c r="AU10" s="164">
        <f>VLOOKUP($AL10&amp;AU$4,'団体（エントリー）'!$U$7:$AC$82,'データ※触らないでください'!AU$3,FALSE)</f>
        <v>0</v>
      </c>
      <c r="AV10" s="164">
        <f>VLOOKUP($AL10&amp;AV$4,'団体（エントリー）'!$U$7:$AC$82,'データ※触らないでください'!AV$3,FALSE)</f>
        <v>0</v>
      </c>
      <c r="AW10" s="164">
        <f>VLOOKUP($AL10&amp;AW$4,'団体（エントリー）'!$U$7:$AC$82,'データ※触らないでください'!AW$3,FALSE)</f>
        <v>0</v>
      </c>
      <c r="AX10" s="164">
        <f>VLOOKUP($AL10&amp;AX$4,'団体（エントリー）'!$U$7:$AC$82,'データ※触らないでください'!AX$3,FALSE)</f>
        <v>0</v>
      </c>
      <c r="AY10" s="164">
        <f>VLOOKUP($AL10&amp;AY$4,'団体（エントリー）'!$U$7:$AC$82,'データ※触らないでください'!AY$3,FALSE)</f>
        <v>0</v>
      </c>
      <c r="AZ10" s="164">
        <f>VLOOKUP($AL10&amp;AZ$4,'団体（エントリー）'!$U$7:$AC$82,'データ※触らないでください'!AZ$3,FALSE)</f>
        <v>0</v>
      </c>
      <c r="BA10" s="164">
        <f>VLOOKUP($AL10&amp;BA$4,'団体（エントリー）'!$U$7:$AC$82,'データ※触らないでください'!BA$3,FALSE)</f>
        <v>0</v>
      </c>
      <c r="BB10" s="164">
        <f>VLOOKUP($AL10&amp;BB$4,'団体（エントリー）'!$U$7:$AC$82,'データ※触らないでください'!BB$3,FALSE)</f>
        <v>0</v>
      </c>
      <c r="BC10" s="164">
        <f>VLOOKUP($AL10&amp;BC$4,'団体（エントリー）'!$U$7:$AC$82,'データ※触らないでください'!BC$3,FALSE)</f>
        <v>0</v>
      </c>
      <c r="BD10" s="164">
        <f>VLOOKUP($AL10&amp;BD$4,'団体（エントリー）'!$U$7:$AC$82,'データ※触らないでください'!BD$3,FALSE)</f>
        <v>0</v>
      </c>
      <c r="BE10" s="164">
        <f>VLOOKUP($AL10&amp;BE$4,'団体（エントリー）'!$U$7:$AC$82,'データ※触らないでください'!BE$3,FALSE)</f>
        <v>0</v>
      </c>
      <c r="BF10" s="164">
        <f>VLOOKUP($AL10&amp;BF$4,'団体（エントリー）'!$U$7:$AC$82,'データ※触らないでください'!BF$3,FALSE)</f>
        <v>0</v>
      </c>
      <c r="BG10" s="164">
        <f t="shared" si="12"/>
        <v>0</v>
      </c>
      <c r="BH10" s="164">
        <f t="shared" si="13"/>
        <v>0</v>
      </c>
      <c r="BI10" s="164" t="s">
        <v>440</v>
      </c>
      <c r="BJ10" s="164" t="str">
        <f>VLOOKUP($AL10&amp;BJ$4,'団体（エントリー）'!$U$7:$AC$82,'データ※触らないでください'!BJ$3,FALSE)</f>
        <v>  </v>
      </c>
      <c r="BK10" s="164" t="str">
        <f>VLOOKUP($AL10&amp;BK$4,'団体（エントリー）'!$U$7:$AC$82,'データ※触らないでください'!BK$3,FALSE)</f>
        <v>  </v>
      </c>
      <c r="BL10" s="164" t="str">
        <f>VLOOKUP($AL10&amp;BL$4,'団体（エントリー）'!$U$7:$AC$82,'データ※触らないでください'!BL$3,FALSE)</f>
        <v>  </v>
      </c>
      <c r="BM10" s="164" t="str">
        <f>VLOOKUP($AL10&amp;BM$4,'団体（エントリー）'!$U$7:$AC$82,'データ※触らないでください'!BM$3,FALSE)</f>
        <v>  </v>
      </c>
      <c r="BN10" s="164" t="str">
        <f>VLOOKUP($AL10&amp;BN$4,'団体（エントリー）'!$U$7:$AC$82,'データ※触らないでください'!BN$3,FALSE)</f>
        <v>  </v>
      </c>
      <c r="BO10" s="164">
        <f>VLOOKUP($AL10&amp;BO$4,'団体（エントリー）'!$U$7:$AC$82,'データ※触らないでください'!BO$3,FALSE)</f>
        <v>0</v>
      </c>
      <c r="BP10" s="164">
        <f>VLOOKUP($AL10&amp;BP$4,'団体（エントリー）'!$U$7:$AC$82,'データ※触らないでください'!BP$3,FALSE)</f>
        <v>0</v>
      </c>
      <c r="BQ10" s="164">
        <f>VLOOKUP($AL10&amp;BQ$4,'団体（エントリー）'!$U$7:$AC$82,'データ※触らないでください'!BQ$3,FALSE)</f>
        <v>0</v>
      </c>
      <c r="BR10" s="164">
        <f>VLOOKUP($AL10&amp;BR$4,'団体（エントリー）'!$U$7:$AC$82,'データ※触らないでください'!BR$3,FALSE)</f>
        <v>0</v>
      </c>
      <c r="BS10" s="164">
        <f>VLOOKUP($AL10&amp;BS$4,'団体（エントリー）'!$U$7:$AC$82,'データ※触らないでください'!BS$3,FALSE)</f>
        <v>0</v>
      </c>
      <c r="BT10" s="164">
        <f>VLOOKUP($AL10&amp;BT$4,'団体（エントリー）'!$U$7:$AC$82,'データ※触らないでください'!BT$3,FALSE)</f>
        <v>0</v>
      </c>
      <c r="BU10" s="164">
        <f>VLOOKUP($AL10&amp;BU$4,'団体（エントリー）'!$U$7:$AC$82,'データ※触らないでください'!BU$3,FALSE)</f>
        <v>0</v>
      </c>
      <c r="BV10" s="164">
        <f>VLOOKUP($AL10&amp;BV$4,'団体（エントリー）'!$U$7:$AC$82,'データ※触らないでください'!BV$3,FALSE)</f>
        <v>0</v>
      </c>
      <c r="BW10" s="164">
        <f>VLOOKUP($AL10&amp;BW$4,'団体（エントリー）'!$U$7:$AC$82,'データ※触らないでください'!BW$3,FALSE)</f>
        <v>0</v>
      </c>
      <c r="BX10" s="164">
        <f>VLOOKUP($AL10&amp;BX$4,'団体（エントリー）'!$U$7:$AC$82,'データ※触らないでください'!BX$3,FALSE)</f>
        <v>0</v>
      </c>
      <c r="BY10" s="164">
        <f>VLOOKUP($AL10&amp;BY$4,'団体（エントリー）'!$U$7:$AC$82,'データ※触らないでください'!BY$3,FALSE)</f>
        <v>0</v>
      </c>
      <c r="BZ10" s="164">
        <f>VLOOKUP($AL10&amp;BZ$4,'団体（エントリー）'!$U$7:$AC$82,'データ※触らないでください'!BZ$3,FALSE)</f>
        <v>0</v>
      </c>
      <c r="CA10" s="164">
        <f>VLOOKUP($AL10&amp;CA$4,'団体（エントリー）'!$U$7:$AC$82,'データ※触らないでください'!CA$3,FALSE)</f>
        <v>0</v>
      </c>
      <c r="CB10" s="164">
        <f>VLOOKUP($AL10&amp;CB$4,'団体（エントリー）'!$U$7:$AC$82,'データ※触らないでください'!CB$3,FALSE)</f>
        <v>0</v>
      </c>
      <c r="CC10" s="164">
        <f>VLOOKUP($AL10&amp;CC$4,'団体（エントリー）'!$U$7:$AC$82,'データ※触らないでください'!CC$3,FALSE)</f>
        <v>0</v>
      </c>
    </row>
    <row r="11" spans="2:81" ht="13.5" hidden="1">
      <c r="B11" s="164">
        <f t="shared" si="0"/>
        <v>0</v>
      </c>
      <c r="C11" s="164" t="s">
        <v>220</v>
      </c>
      <c r="D11" s="164" t="str">
        <f>シングルス（エントリー）!C12&amp;" "&amp;シングルス（エントリー）!D12&amp;" "&amp;シングルス（エントリー）!E12</f>
        <v>  </v>
      </c>
      <c r="E11" s="164">
        <f t="shared" si="1"/>
        <v>0</v>
      </c>
      <c r="F11" s="164">
        <f>シングルス（エントリー）!F12</f>
        <v>0</v>
      </c>
      <c r="G11" s="164">
        <f>シングルス（エントリー）!G12</f>
        <v>0</v>
      </c>
      <c r="H11" s="164">
        <f t="shared" si="2"/>
        <v>0</v>
      </c>
      <c r="I11" s="164" t="s">
        <v>285</v>
      </c>
      <c r="J11" s="164" t="str">
        <f>シングルス（エントリー）!J12&amp;" "&amp;シングルス（エントリー）!K12&amp;" "&amp;シングルス（エントリー）!L12</f>
        <v>  </v>
      </c>
      <c r="K11" s="164">
        <f t="shared" si="3"/>
        <v>0</v>
      </c>
      <c r="L11" s="164">
        <f>シングルス（エントリー）!M12</f>
        <v>0</v>
      </c>
      <c r="M11" s="164">
        <f>シングルス（エントリー）!N12</f>
        <v>0</v>
      </c>
      <c r="O11" s="164">
        <f t="shared" si="4"/>
        <v>0</v>
      </c>
      <c r="P11" s="164">
        <f t="shared" si="5"/>
        <v>0</v>
      </c>
      <c r="Q11" s="164" t="s">
        <v>168</v>
      </c>
      <c r="R11" s="164" t="str">
        <f>ダブルス（エントリー）!D17&amp;" "&amp;ダブルス（エントリー）!E17&amp;" "&amp;ダブルス（エントリー）!F17</f>
        <v>  </v>
      </c>
      <c r="S11" s="164">
        <f>ダブルス（エントリー）!G17</f>
        <v>0</v>
      </c>
      <c r="T11" s="164">
        <f>ダブルス（エントリー）!H17</f>
        <v>0</v>
      </c>
      <c r="U11" s="164" t="str">
        <f>ダブルス（エントリー）!D18&amp;" "&amp;ダブルス（エントリー）!E18&amp;" "&amp;ダブルス（エントリー）!F18</f>
        <v>  </v>
      </c>
      <c r="V11" s="164">
        <f>ダブルス（エントリー）!G18</f>
        <v>0</v>
      </c>
      <c r="W11" s="164">
        <f>ダブルス（エントリー）!H18</f>
        <v>0</v>
      </c>
      <c r="X11" s="164">
        <f t="shared" si="6"/>
        <v>0</v>
      </c>
      <c r="Y11" s="164">
        <f t="shared" si="7"/>
        <v>0</v>
      </c>
      <c r="Z11" s="164">
        <f t="shared" si="8"/>
        <v>0</v>
      </c>
      <c r="AA11" s="164" t="s">
        <v>168</v>
      </c>
      <c r="AB11" s="164" t="str">
        <f>ダブルス（エントリー）!K17&amp;" "&amp;ダブルス（エントリー）!L17&amp;" "&amp;ダブルス（エントリー）!M17</f>
        <v>  </v>
      </c>
      <c r="AC11" s="164">
        <f>ダブルス（エントリー）!N17</f>
        <v>0</v>
      </c>
      <c r="AD11" s="164">
        <f>ダブルス（エントリー）!O17</f>
        <v>0</v>
      </c>
      <c r="AE11" s="164" t="str">
        <f>ダブルス（エントリー）!K18&amp;" "&amp;ダブルス（エントリー）!L18&amp;" "&amp;ダブルス（エントリー）!M18</f>
        <v>  </v>
      </c>
      <c r="AF11" s="164">
        <f>ダブルス（エントリー）!N18</f>
        <v>0</v>
      </c>
      <c r="AG11" s="164">
        <f>ダブルス（エントリー）!O18</f>
        <v>0</v>
      </c>
      <c r="AH11" s="164">
        <f t="shared" si="9"/>
        <v>0</v>
      </c>
      <c r="AJ11" s="164">
        <f t="shared" si="10"/>
        <v>0</v>
      </c>
      <c r="AK11" s="164">
        <f t="shared" si="11"/>
        <v>0</v>
      </c>
      <c r="AL11" s="164" t="s">
        <v>441</v>
      </c>
      <c r="AM11" s="164" t="str">
        <f>VLOOKUP($AL11&amp;AM$4,'団体（エントリー）'!$U$7:$AC$82,'データ※触らないでください'!AM$3,FALSE)</f>
        <v>  </v>
      </c>
      <c r="AN11" s="164" t="str">
        <f>VLOOKUP($AL11&amp;AN$4,'団体（エントリー）'!$U$7:$AC$82,'データ※触らないでください'!AN$3,FALSE)</f>
        <v>  </v>
      </c>
      <c r="AO11" s="164" t="str">
        <f>VLOOKUP($AL11&amp;AO$4,'団体（エントリー）'!$U$7:$AC$82,'データ※触らないでください'!AO$3,FALSE)</f>
        <v>  </v>
      </c>
      <c r="AP11" s="164" t="str">
        <f>VLOOKUP($AL11&amp;AP$4,'団体（エントリー）'!$U$7:$AC$82,'データ※触らないでください'!AP$3,FALSE)</f>
        <v>  </v>
      </c>
      <c r="AQ11" s="164" t="str">
        <f>VLOOKUP($AL11&amp;AQ$4,'団体（エントリー）'!$U$7:$AC$82,'データ※触らないでください'!AQ$3,FALSE)</f>
        <v>  </v>
      </c>
      <c r="AR11" s="164">
        <f>VLOOKUP($AL11&amp;AR$4,'団体（エントリー）'!$U$7:$AC$82,'データ※触らないでください'!AR$3,FALSE)</f>
        <v>0</v>
      </c>
      <c r="AS11" s="164">
        <f>VLOOKUP($AL11&amp;AS$4,'団体（エントリー）'!$U$7:$AC$82,'データ※触らないでください'!AS$3,FALSE)</f>
        <v>0</v>
      </c>
      <c r="AT11" s="164">
        <f>VLOOKUP($AL11&amp;AT$4,'団体（エントリー）'!$U$7:$AC$82,'データ※触らないでください'!AT$3,FALSE)</f>
        <v>0</v>
      </c>
      <c r="AU11" s="164">
        <f>VLOOKUP($AL11&amp;AU$4,'団体（エントリー）'!$U$7:$AC$82,'データ※触らないでください'!AU$3,FALSE)</f>
        <v>0</v>
      </c>
      <c r="AV11" s="164">
        <f>VLOOKUP($AL11&amp;AV$4,'団体（エントリー）'!$U$7:$AC$82,'データ※触らないでください'!AV$3,FALSE)</f>
        <v>0</v>
      </c>
      <c r="AW11" s="164">
        <f>VLOOKUP($AL11&amp;AW$4,'団体（エントリー）'!$U$7:$AC$82,'データ※触らないでください'!AW$3,FALSE)</f>
        <v>0</v>
      </c>
      <c r="AX11" s="164">
        <f>VLOOKUP($AL11&amp;AX$4,'団体（エントリー）'!$U$7:$AC$82,'データ※触らないでください'!AX$3,FALSE)</f>
        <v>0</v>
      </c>
      <c r="AY11" s="164">
        <f>VLOOKUP($AL11&amp;AY$4,'団体（エントリー）'!$U$7:$AC$82,'データ※触らないでください'!AY$3,FALSE)</f>
        <v>0</v>
      </c>
      <c r="AZ11" s="164">
        <f>VLOOKUP($AL11&amp;AZ$4,'団体（エントリー）'!$U$7:$AC$82,'データ※触らないでください'!AZ$3,FALSE)</f>
        <v>0</v>
      </c>
      <c r="BA11" s="164">
        <f>VLOOKUP($AL11&amp;BA$4,'団体（エントリー）'!$U$7:$AC$82,'データ※触らないでください'!BA$3,FALSE)</f>
        <v>0</v>
      </c>
      <c r="BB11" s="164">
        <f>VLOOKUP($AL11&amp;BB$4,'団体（エントリー）'!$U$7:$AC$82,'データ※触らないでください'!BB$3,FALSE)</f>
        <v>0</v>
      </c>
      <c r="BC11" s="164">
        <f>VLOOKUP($AL11&amp;BC$4,'団体（エントリー）'!$U$7:$AC$82,'データ※触らないでください'!BC$3,FALSE)</f>
        <v>0</v>
      </c>
      <c r="BD11" s="164">
        <f>VLOOKUP($AL11&amp;BD$4,'団体（エントリー）'!$U$7:$AC$82,'データ※触らないでください'!BD$3,FALSE)</f>
        <v>0</v>
      </c>
      <c r="BE11" s="164">
        <f>VLOOKUP($AL11&amp;BE$4,'団体（エントリー）'!$U$7:$AC$82,'データ※触らないでください'!BE$3,FALSE)</f>
        <v>0</v>
      </c>
      <c r="BF11" s="164">
        <f>VLOOKUP($AL11&amp;BF$4,'団体（エントリー）'!$U$7:$AC$82,'データ※触らないでください'!BF$3,FALSE)</f>
        <v>0</v>
      </c>
      <c r="BG11" s="164">
        <f t="shared" si="12"/>
        <v>0</v>
      </c>
      <c r="BH11" s="164">
        <f t="shared" si="13"/>
        <v>0</v>
      </c>
      <c r="BI11" s="164" t="s">
        <v>441</v>
      </c>
      <c r="BJ11" s="164" t="str">
        <f>VLOOKUP($AL11&amp;BJ$4,'団体（エントリー）'!$U$7:$AC$82,'データ※触らないでください'!BJ$3,FALSE)</f>
        <v>  </v>
      </c>
      <c r="BK11" s="164" t="str">
        <f>VLOOKUP($AL11&amp;BK$4,'団体（エントリー）'!$U$7:$AC$82,'データ※触らないでください'!BK$3,FALSE)</f>
        <v>  </v>
      </c>
      <c r="BL11" s="164" t="str">
        <f>VLOOKUP($AL11&amp;BL$4,'団体（エントリー）'!$U$7:$AC$82,'データ※触らないでください'!BL$3,FALSE)</f>
        <v>  </v>
      </c>
      <c r="BM11" s="164" t="str">
        <f>VLOOKUP($AL11&amp;BM$4,'団体（エントリー）'!$U$7:$AC$82,'データ※触らないでください'!BM$3,FALSE)</f>
        <v>  </v>
      </c>
      <c r="BN11" s="164" t="str">
        <f>VLOOKUP($AL11&amp;BN$4,'団体（エントリー）'!$U$7:$AC$82,'データ※触らないでください'!BN$3,FALSE)</f>
        <v>  </v>
      </c>
      <c r="BO11" s="164">
        <f>VLOOKUP($AL11&amp;BO$4,'団体（エントリー）'!$U$7:$AC$82,'データ※触らないでください'!BO$3,FALSE)</f>
        <v>0</v>
      </c>
      <c r="BP11" s="164">
        <f>VLOOKUP($AL11&amp;BP$4,'団体（エントリー）'!$U$7:$AC$82,'データ※触らないでください'!BP$3,FALSE)</f>
        <v>0</v>
      </c>
      <c r="BQ11" s="164">
        <f>VLOOKUP($AL11&amp;BQ$4,'団体（エントリー）'!$U$7:$AC$82,'データ※触らないでください'!BQ$3,FALSE)</f>
        <v>0</v>
      </c>
      <c r="BR11" s="164">
        <f>VLOOKUP($AL11&amp;BR$4,'団体（エントリー）'!$U$7:$AC$82,'データ※触らないでください'!BR$3,FALSE)</f>
        <v>0</v>
      </c>
      <c r="BS11" s="164">
        <f>VLOOKUP($AL11&amp;BS$4,'団体（エントリー）'!$U$7:$AC$82,'データ※触らないでください'!BS$3,FALSE)</f>
        <v>0</v>
      </c>
      <c r="BT11" s="164">
        <f>VLOOKUP($AL11&amp;BT$4,'団体（エントリー）'!$U$7:$AC$82,'データ※触らないでください'!BT$3,FALSE)</f>
        <v>0</v>
      </c>
      <c r="BU11" s="164">
        <f>VLOOKUP($AL11&amp;BU$4,'団体（エントリー）'!$U$7:$AC$82,'データ※触らないでください'!BU$3,FALSE)</f>
        <v>0</v>
      </c>
      <c r="BV11" s="164">
        <f>VLOOKUP($AL11&amp;BV$4,'団体（エントリー）'!$U$7:$AC$82,'データ※触らないでください'!BV$3,FALSE)</f>
        <v>0</v>
      </c>
      <c r="BW11" s="164">
        <f>VLOOKUP($AL11&amp;BW$4,'団体（エントリー）'!$U$7:$AC$82,'データ※触らないでください'!BW$3,FALSE)</f>
        <v>0</v>
      </c>
      <c r="BX11" s="164">
        <f>VLOOKUP($AL11&amp;BX$4,'団体（エントリー）'!$U$7:$AC$82,'データ※触らないでください'!BX$3,FALSE)</f>
        <v>0</v>
      </c>
      <c r="BY11" s="164">
        <f>VLOOKUP($AL11&amp;BY$4,'団体（エントリー）'!$U$7:$AC$82,'データ※触らないでください'!BY$3,FALSE)</f>
        <v>0</v>
      </c>
      <c r="BZ11" s="164">
        <f>VLOOKUP($AL11&amp;BZ$4,'団体（エントリー）'!$U$7:$AC$82,'データ※触らないでください'!BZ$3,FALSE)</f>
        <v>0</v>
      </c>
      <c r="CA11" s="164">
        <f>VLOOKUP($AL11&amp;CA$4,'団体（エントリー）'!$U$7:$AC$82,'データ※触らないでください'!CA$3,FALSE)</f>
        <v>0</v>
      </c>
      <c r="CB11" s="164">
        <f>VLOOKUP($AL11&amp;CB$4,'団体（エントリー）'!$U$7:$AC$82,'データ※触らないでください'!CB$3,FALSE)</f>
        <v>0</v>
      </c>
      <c r="CC11" s="164">
        <f>VLOOKUP($AL11&amp;CC$4,'団体（エントリー）'!$U$7:$AC$82,'データ※触らないでください'!CC$3,FALSE)</f>
        <v>0</v>
      </c>
    </row>
    <row r="12" spans="2:81" ht="13.5" hidden="1">
      <c r="B12" s="164">
        <f t="shared" si="0"/>
        <v>0</v>
      </c>
      <c r="C12" s="164" t="s">
        <v>221</v>
      </c>
      <c r="D12" s="164" t="str">
        <f>シングルス（エントリー）!C13&amp;" "&amp;シングルス（エントリー）!D13&amp;" "&amp;シングルス（エントリー）!E13</f>
        <v>  </v>
      </c>
      <c r="E12" s="164">
        <f t="shared" si="1"/>
        <v>0</v>
      </c>
      <c r="F12" s="164">
        <f>シングルス（エントリー）!F13</f>
        <v>0</v>
      </c>
      <c r="G12" s="164">
        <f>シングルス（エントリー）!G13</f>
        <v>0</v>
      </c>
      <c r="H12" s="164">
        <f t="shared" si="2"/>
        <v>0</v>
      </c>
      <c r="I12" s="164" t="s">
        <v>286</v>
      </c>
      <c r="J12" s="164" t="str">
        <f>シングルス（エントリー）!J13&amp;" "&amp;シングルス（エントリー）!K13&amp;" "&amp;シングルス（エントリー）!L13</f>
        <v>  </v>
      </c>
      <c r="K12" s="164">
        <f t="shared" si="3"/>
        <v>0</v>
      </c>
      <c r="L12" s="164">
        <f>シングルス（エントリー）!M13</f>
        <v>0</v>
      </c>
      <c r="M12" s="164">
        <f>シングルス（エントリー）!N13</f>
        <v>0</v>
      </c>
      <c r="O12" s="164">
        <f t="shared" si="4"/>
        <v>0</v>
      </c>
      <c r="P12" s="164">
        <f t="shared" si="5"/>
        <v>0</v>
      </c>
      <c r="Q12" s="164" t="s">
        <v>169</v>
      </c>
      <c r="R12" s="164" t="str">
        <f>ダブルス（エントリー）!D19&amp;" "&amp;ダブルス（エントリー）!E19&amp;" "&amp;ダブルス（エントリー）!F19</f>
        <v>  </v>
      </c>
      <c r="S12" s="164">
        <f>ダブルス（エントリー）!G19</f>
        <v>0</v>
      </c>
      <c r="T12" s="164">
        <f>ダブルス（エントリー）!H19</f>
        <v>0</v>
      </c>
      <c r="U12" s="164" t="str">
        <f>ダブルス（エントリー）!D20&amp;" "&amp;ダブルス（エントリー）!E20&amp;" "&amp;ダブルス（エントリー）!F20</f>
        <v>  </v>
      </c>
      <c r="V12" s="164">
        <f>ダブルス（エントリー）!G20</f>
        <v>0</v>
      </c>
      <c r="W12" s="164">
        <f>ダブルス（エントリー）!H20</f>
        <v>0</v>
      </c>
      <c r="X12" s="164">
        <f t="shared" si="6"/>
        <v>0</v>
      </c>
      <c r="Y12" s="164">
        <f t="shared" si="7"/>
        <v>0</v>
      </c>
      <c r="Z12" s="164">
        <f t="shared" si="8"/>
        <v>0</v>
      </c>
      <c r="AA12" s="164" t="s">
        <v>169</v>
      </c>
      <c r="AB12" s="164" t="str">
        <f>ダブルス（エントリー）!K19&amp;" "&amp;ダブルス（エントリー）!L19&amp;" "&amp;ダブルス（エントリー）!M19</f>
        <v>  </v>
      </c>
      <c r="AC12" s="164">
        <f>ダブルス（エントリー）!N19</f>
        <v>0</v>
      </c>
      <c r="AD12" s="164">
        <f>ダブルス（エントリー）!O19</f>
        <v>0</v>
      </c>
      <c r="AE12" s="164" t="str">
        <f>ダブルス（エントリー）!K20&amp;" "&amp;ダブルス（エントリー）!L20&amp;" "&amp;ダブルス（エントリー）!M20</f>
        <v>  </v>
      </c>
      <c r="AF12" s="164">
        <f>ダブルス（エントリー）!N20</f>
        <v>0</v>
      </c>
      <c r="AG12" s="164">
        <f>ダブルス（エントリー）!O20</f>
        <v>0</v>
      </c>
      <c r="AH12" s="164">
        <f t="shared" si="9"/>
        <v>0</v>
      </c>
      <c r="AJ12" s="164">
        <f t="shared" si="10"/>
        <v>0</v>
      </c>
      <c r="AK12" s="164">
        <f t="shared" si="11"/>
        <v>0</v>
      </c>
      <c r="AL12" s="164" t="s">
        <v>442</v>
      </c>
      <c r="AM12" s="164" t="str">
        <f>VLOOKUP($AL12&amp;AM$4,'団体（エントリー）'!$U$7:$AC$82,'データ※触らないでください'!AM$3,FALSE)</f>
        <v>  </v>
      </c>
      <c r="AN12" s="164" t="str">
        <f>VLOOKUP($AL12&amp;AN$4,'団体（エントリー）'!$U$7:$AC$82,'データ※触らないでください'!AN$3,FALSE)</f>
        <v>  </v>
      </c>
      <c r="AO12" s="164" t="str">
        <f>VLOOKUP($AL12&amp;AO$4,'団体（エントリー）'!$U$7:$AC$82,'データ※触らないでください'!AO$3,FALSE)</f>
        <v>  </v>
      </c>
      <c r="AP12" s="164" t="str">
        <f>VLOOKUP($AL12&amp;AP$4,'団体（エントリー）'!$U$7:$AC$82,'データ※触らないでください'!AP$3,FALSE)</f>
        <v>  </v>
      </c>
      <c r="AQ12" s="164" t="str">
        <f>VLOOKUP($AL12&amp;AQ$4,'団体（エントリー）'!$U$7:$AC$82,'データ※触らないでください'!AQ$3,FALSE)</f>
        <v>  </v>
      </c>
      <c r="AR12" s="164">
        <f>VLOOKUP($AL12&amp;AR$4,'団体（エントリー）'!$U$7:$AC$82,'データ※触らないでください'!AR$3,FALSE)</f>
        <v>0</v>
      </c>
      <c r="AS12" s="164">
        <f>VLOOKUP($AL12&amp;AS$4,'団体（エントリー）'!$U$7:$AC$82,'データ※触らないでください'!AS$3,FALSE)</f>
        <v>0</v>
      </c>
      <c r="AT12" s="164">
        <f>VLOOKUP($AL12&amp;AT$4,'団体（エントリー）'!$U$7:$AC$82,'データ※触らないでください'!AT$3,FALSE)</f>
        <v>0</v>
      </c>
      <c r="AU12" s="164">
        <f>VLOOKUP($AL12&amp;AU$4,'団体（エントリー）'!$U$7:$AC$82,'データ※触らないでください'!AU$3,FALSE)</f>
        <v>0</v>
      </c>
      <c r="AV12" s="164">
        <f>VLOOKUP($AL12&amp;AV$4,'団体（エントリー）'!$U$7:$AC$82,'データ※触らないでください'!AV$3,FALSE)</f>
        <v>0</v>
      </c>
      <c r="AW12" s="164">
        <f>VLOOKUP($AL12&amp;AW$4,'団体（エントリー）'!$U$7:$AC$82,'データ※触らないでください'!AW$3,FALSE)</f>
        <v>0</v>
      </c>
      <c r="AX12" s="164">
        <f>VLOOKUP($AL12&amp;AX$4,'団体（エントリー）'!$U$7:$AC$82,'データ※触らないでください'!AX$3,FALSE)</f>
        <v>0</v>
      </c>
      <c r="AY12" s="164">
        <f>VLOOKUP($AL12&amp;AY$4,'団体（エントリー）'!$U$7:$AC$82,'データ※触らないでください'!AY$3,FALSE)</f>
        <v>0</v>
      </c>
      <c r="AZ12" s="164">
        <f>VLOOKUP($AL12&amp;AZ$4,'団体（エントリー）'!$U$7:$AC$82,'データ※触らないでください'!AZ$3,FALSE)</f>
        <v>0</v>
      </c>
      <c r="BA12" s="164">
        <f>VLOOKUP($AL12&amp;BA$4,'団体（エントリー）'!$U$7:$AC$82,'データ※触らないでください'!BA$3,FALSE)</f>
        <v>0</v>
      </c>
      <c r="BB12" s="164">
        <f>VLOOKUP($AL12&amp;BB$4,'団体（エントリー）'!$U$7:$AC$82,'データ※触らないでください'!BB$3,FALSE)</f>
        <v>0</v>
      </c>
      <c r="BC12" s="164">
        <f>VLOOKUP($AL12&amp;BC$4,'団体（エントリー）'!$U$7:$AC$82,'データ※触らないでください'!BC$3,FALSE)</f>
        <v>0</v>
      </c>
      <c r="BD12" s="164">
        <f>VLOOKUP($AL12&amp;BD$4,'団体（エントリー）'!$U$7:$AC$82,'データ※触らないでください'!BD$3,FALSE)</f>
        <v>0</v>
      </c>
      <c r="BE12" s="164">
        <f>VLOOKUP($AL12&amp;BE$4,'団体（エントリー）'!$U$7:$AC$82,'データ※触らないでください'!BE$3,FALSE)</f>
        <v>0</v>
      </c>
      <c r="BF12" s="164">
        <f>VLOOKUP($AL12&amp;BF$4,'団体（エントリー）'!$U$7:$AC$82,'データ※触らないでください'!BF$3,FALSE)</f>
        <v>0</v>
      </c>
      <c r="BG12" s="164">
        <f t="shared" si="12"/>
        <v>0</v>
      </c>
      <c r="BH12" s="164">
        <f t="shared" si="13"/>
        <v>0</v>
      </c>
      <c r="BI12" s="164" t="s">
        <v>442</v>
      </c>
      <c r="BJ12" s="164" t="str">
        <f>VLOOKUP($AL12&amp;BJ$4,'団体（エントリー）'!$U$7:$AC$82,'データ※触らないでください'!BJ$3,FALSE)</f>
        <v>  </v>
      </c>
      <c r="BK12" s="164" t="str">
        <f>VLOOKUP($AL12&amp;BK$4,'団体（エントリー）'!$U$7:$AC$82,'データ※触らないでください'!BK$3,FALSE)</f>
        <v>  </v>
      </c>
      <c r="BL12" s="164" t="str">
        <f>VLOOKUP($AL12&amp;BL$4,'団体（エントリー）'!$U$7:$AC$82,'データ※触らないでください'!BL$3,FALSE)</f>
        <v>  </v>
      </c>
      <c r="BM12" s="164" t="str">
        <f>VLOOKUP($AL12&amp;BM$4,'団体（エントリー）'!$U$7:$AC$82,'データ※触らないでください'!BM$3,FALSE)</f>
        <v>  </v>
      </c>
      <c r="BN12" s="164" t="str">
        <f>VLOOKUP($AL12&amp;BN$4,'団体（エントリー）'!$U$7:$AC$82,'データ※触らないでください'!BN$3,FALSE)</f>
        <v>  </v>
      </c>
      <c r="BO12" s="164">
        <f>VLOOKUP($AL12&amp;BO$4,'団体（エントリー）'!$U$7:$AC$82,'データ※触らないでください'!BO$3,FALSE)</f>
        <v>0</v>
      </c>
      <c r="BP12" s="164">
        <f>VLOOKUP($AL12&amp;BP$4,'団体（エントリー）'!$U$7:$AC$82,'データ※触らないでください'!BP$3,FALSE)</f>
        <v>0</v>
      </c>
      <c r="BQ12" s="164">
        <f>VLOOKUP($AL12&amp;BQ$4,'団体（エントリー）'!$U$7:$AC$82,'データ※触らないでください'!BQ$3,FALSE)</f>
        <v>0</v>
      </c>
      <c r="BR12" s="164">
        <f>VLOOKUP($AL12&amp;BR$4,'団体（エントリー）'!$U$7:$AC$82,'データ※触らないでください'!BR$3,FALSE)</f>
        <v>0</v>
      </c>
      <c r="BS12" s="164">
        <f>VLOOKUP($AL12&amp;BS$4,'団体（エントリー）'!$U$7:$AC$82,'データ※触らないでください'!BS$3,FALSE)</f>
        <v>0</v>
      </c>
      <c r="BT12" s="164">
        <f>VLOOKUP($AL12&amp;BT$4,'団体（エントリー）'!$U$7:$AC$82,'データ※触らないでください'!BT$3,FALSE)</f>
        <v>0</v>
      </c>
      <c r="BU12" s="164">
        <f>VLOOKUP($AL12&amp;BU$4,'団体（エントリー）'!$U$7:$AC$82,'データ※触らないでください'!BU$3,FALSE)</f>
        <v>0</v>
      </c>
      <c r="BV12" s="164">
        <f>VLOOKUP($AL12&amp;BV$4,'団体（エントリー）'!$U$7:$AC$82,'データ※触らないでください'!BV$3,FALSE)</f>
        <v>0</v>
      </c>
      <c r="BW12" s="164">
        <f>VLOOKUP($AL12&amp;BW$4,'団体（エントリー）'!$U$7:$AC$82,'データ※触らないでください'!BW$3,FALSE)</f>
        <v>0</v>
      </c>
      <c r="BX12" s="164">
        <f>VLOOKUP($AL12&amp;BX$4,'団体（エントリー）'!$U$7:$AC$82,'データ※触らないでください'!BX$3,FALSE)</f>
        <v>0</v>
      </c>
      <c r="BY12" s="164">
        <f>VLOOKUP($AL12&amp;BY$4,'団体（エントリー）'!$U$7:$AC$82,'データ※触らないでください'!BY$3,FALSE)</f>
        <v>0</v>
      </c>
      <c r="BZ12" s="164">
        <f>VLOOKUP($AL12&amp;BZ$4,'団体（エントリー）'!$U$7:$AC$82,'データ※触らないでください'!BZ$3,FALSE)</f>
        <v>0</v>
      </c>
      <c r="CA12" s="164">
        <f>VLOOKUP($AL12&amp;CA$4,'団体（エントリー）'!$U$7:$AC$82,'データ※触らないでください'!CA$3,FALSE)</f>
        <v>0</v>
      </c>
      <c r="CB12" s="164">
        <f>VLOOKUP($AL12&amp;CB$4,'団体（エントリー）'!$U$7:$AC$82,'データ※触らないでください'!CB$3,FALSE)</f>
        <v>0</v>
      </c>
      <c r="CC12" s="164">
        <f>VLOOKUP($AL12&amp;CC$4,'団体（エントリー）'!$U$7:$AC$82,'データ※触らないでください'!CC$3,FALSE)</f>
        <v>0</v>
      </c>
    </row>
    <row r="13" spans="2:81" ht="13.5" hidden="1">
      <c r="B13" s="164">
        <f t="shared" si="0"/>
        <v>0</v>
      </c>
      <c r="C13" s="164" t="s">
        <v>222</v>
      </c>
      <c r="D13" s="164" t="str">
        <f>シングルス（エントリー）!C14&amp;" "&amp;シングルス（エントリー）!D14&amp;" "&amp;シングルス（エントリー）!E14</f>
        <v>  </v>
      </c>
      <c r="E13" s="164">
        <f t="shared" si="1"/>
        <v>0</v>
      </c>
      <c r="F13" s="164">
        <f>シングルス（エントリー）!F14</f>
        <v>0</v>
      </c>
      <c r="G13" s="164">
        <f>シングルス（エントリー）!G14</f>
        <v>0</v>
      </c>
      <c r="H13" s="164">
        <f t="shared" si="2"/>
        <v>0</v>
      </c>
      <c r="I13" s="164" t="s">
        <v>287</v>
      </c>
      <c r="J13" s="164" t="str">
        <f>シングルス（エントリー）!J14&amp;" "&amp;シングルス（エントリー）!K14&amp;" "&amp;シングルス（エントリー）!L14</f>
        <v>  </v>
      </c>
      <c r="K13" s="164">
        <f t="shared" si="3"/>
        <v>0</v>
      </c>
      <c r="L13" s="164">
        <f>シングルス（エントリー）!M14</f>
        <v>0</v>
      </c>
      <c r="M13" s="164">
        <f>シングルス（エントリー）!N14</f>
        <v>0</v>
      </c>
      <c r="O13" s="164">
        <f t="shared" si="4"/>
        <v>0</v>
      </c>
      <c r="P13" s="164">
        <f t="shared" si="5"/>
        <v>0</v>
      </c>
      <c r="Q13" s="164" t="s">
        <v>170</v>
      </c>
      <c r="R13" s="164" t="str">
        <f>ダブルス（エントリー）!D21&amp;" "&amp;ダブルス（エントリー）!E21&amp;" "&amp;ダブルス（エントリー）!F21</f>
        <v>  </v>
      </c>
      <c r="S13" s="164">
        <f>ダブルス（エントリー）!G21</f>
        <v>0</v>
      </c>
      <c r="T13" s="164">
        <f>ダブルス（エントリー）!H21</f>
        <v>0</v>
      </c>
      <c r="U13" s="164" t="str">
        <f>ダブルス（エントリー）!D22&amp;" "&amp;ダブルス（エントリー）!E22&amp;" "&amp;ダブルス（エントリー）!F22</f>
        <v>  </v>
      </c>
      <c r="V13" s="164">
        <f>ダブルス（エントリー）!G22</f>
        <v>0</v>
      </c>
      <c r="W13" s="164">
        <f>ダブルス（エントリー）!H22</f>
        <v>0</v>
      </c>
      <c r="X13" s="164">
        <f t="shared" si="6"/>
        <v>0</v>
      </c>
      <c r="Y13" s="164">
        <f t="shared" si="7"/>
        <v>0</v>
      </c>
      <c r="Z13" s="164">
        <f t="shared" si="8"/>
        <v>0</v>
      </c>
      <c r="AA13" s="164" t="s">
        <v>170</v>
      </c>
      <c r="AB13" s="164" t="str">
        <f>ダブルス（エントリー）!K21&amp;" "&amp;ダブルス（エントリー）!L21&amp;" "&amp;ダブルス（エントリー）!M21</f>
        <v>  </v>
      </c>
      <c r="AC13" s="164">
        <f>ダブルス（エントリー）!N21</f>
        <v>0</v>
      </c>
      <c r="AD13" s="164">
        <f>ダブルス（エントリー）!O21</f>
        <v>0</v>
      </c>
      <c r="AE13" s="164" t="str">
        <f>ダブルス（エントリー）!K22&amp;" "&amp;ダブルス（エントリー）!L22&amp;" "&amp;ダブルス（エントリー）!M22</f>
        <v>  </v>
      </c>
      <c r="AF13" s="164">
        <f>ダブルス（エントリー）!N22</f>
        <v>0</v>
      </c>
      <c r="AG13" s="164">
        <f>ダブルス（エントリー）!O22</f>
        <v>0</v>
      </c>
      <c r="AH13" s="164">
        <f t="shared" si="9"/>
        <v>0</v>
      </c>
      <c r="AJ13" s="164">
        <f t="shared" si="10"/>
        <v>0</v>
      </c>
      <c r="AK13" s="164">
        <f t="shared" si="11"/>
        <v>0</v>
      </c>
      <c r="AL13" s="164" t="s">
        <v>443</v>
      </c>
      <c r="AM13" s="164" t="str">
        <f>VLOOKUP($AL13&amp;AM$4,'団体（エントリー）'!$U$7:$AC$82,'データ※触らないでください'!AM$3,FALSE)</f>
        <v>  </v>
      </c>
      <c r="AN13" s="164" t="str">
        <f>VLOOKUP($AL13&amp;AN$4,'団体（エントリー）'!$U$7:$AC$82,'データ※触らないでください'!AN$3,FALSE)</f>
        <v>  </v>
      </c>
      <c r="AO13" s="164" t="str">
        <f>VLOOKUP($AL13&amp;AO$4,'団体（エントリー）'!$U$7:$AC$82,'データ※触らないでください'!AO$3,FALSE)</f>
        <v>  </v>
      </c>
      <c r="AP13" s="164" t="str">
        <f>VLOOKUP($AL13&amp;AP$4,'団体（エントリー）'!$U$7:$AC$82,'データ※触らないでください'!AP$3,FALSE)</f>
        <v>  </v>
      </c>
      <c r="AQ13" s="164" t="str">
        <f>VLOOKUP($AL13&amp;AQ$4,'団体（エントリー）'!$U$7:$AC$82,'データ※触らないでください'!AQ$3,FALSE)</f>
        <v>  </v>
      </c>
      <c r="AR13" s="164">
        <f>VLOOKUP($AL13&amp;AR$4,'団体（エントリー）'!$U$7:$AC$82,'データ※触らないでください'!AR$3,FALSE)</f>
        <v>0</v>
      </c>
      <c r="AS13" s="164">
        <f>VLOOKUP($AL13&amp;AS$4,'団体（エントリー）'!$U$7:$AC$82,'データ※触らないでください'!AS$3,FALSE)</f>
        <v>0</v>
      </c>
      <c r="AT13" s="164">
        <f>VLOOKUP($AL13&amp;AT$4,'団体（エントリー）'!$U$7:$AC$82,'データ※触らないでください'!AT$3,FALSE)</f>
        <v>0</v>
      </c>
      <c r="AU13" s="164">
        <f>VLOOKUP($AL13&amp;AU$4,'団体（エントリー）'!$U$7:$AC$82,'データ※触らないでください'!AU$3,FALSE)</f>
        <v>0</v>
      </c>
      <c r="AV13" s="164">
        <f>VLOOKUP($AL13&amp;AV$4,'団体（エントリー）'!$U$7:$AC$82,'データ※触らないでください'!AV$3,FALSE)</f>
        <v>0</v>
      </c>
      <c r="AW13" s="164">
        <f>VLOOKUP($AL13&amp;AW$4,'団体（エントリー）'!$U$7:$AC$82,'データ※触らないでください'!AW$3,FALSE)</f>
        <v>0</v>
      </c>
      <c r="AX13" s="164">
        <f>VLOOKUP($AL13&amp;AX$4,'団体（エントリー）'!$U$7:$AC$82,'データ※触らないでください'!AX$3,FALSE)</f>
        <v>0</v>
      </c>
      <c r="AY13" s="164">
        <f>VLOOKUP($AL13&amp;AY$4,'団体（エントリー）'!$U$7:$AC$82,'データ※触らないでください'!AY$3,FALSE)</f>
        <v>0</v>
      </c>
      <c r="AZ13" s="164">
        <f>VLOOKUP($AL13&amp;AZ$4,'団体（エントリー）'!$U$7:$AC$82,'データ※触らないでください'!AZ$3,FALSE)</f>
        <v>0</v>
      </c>
      <c r="BA13" s="164">
        <f>VLOOKUP($AL13&amp;BA$4,'団体（エントリー）'!$U$7:$AC$82,'データ※触らないでください'!BA$3,FALSE)</f>
        <v>0</v>
      </c>
      <c r="BB13" s="164">
        <f>VLOOKUP($AL13&amp;BB$4,'団体（エントリー）'!$U$7:$AC$82,'データ※触らないでください'!BB$3,FALSE)</f>
        <v>0</v>
      </c>
      <c r="BC13" s="164">
        <f>VLOOKUP($AL13&amp;BC$4,'団体（エントリー）'!$U$7:$AC$82,'データ※触らないでください'!BC$3,FALSE)</f>
        <v>0</v>
      </c>
      <c r="BD13" s="164">
        <f>VLOOKUP($AL13&amp;BD$4,'団体（エントリー）'!$U$7:$AC$82,'データ※触らないでください'!BD$3,FALSE)</f>
        <v>0</v>
      </c>
      <c r="BE13" s="164">
        <f>VLOOKUP($AL13&amp;BE$4,'団体（エントリー）'!$U$7:$AC$82,'データ※触らないでください'!BE$3,FALSE)</f>
        <v>0</v>
      </c>
      <c r="BF13" s="164">
        <f>VLOOKUP($AL13&amp;BF$4,'団体（エントリー）'!$U$7:$AC$82,'データ※触らないでください'!BF$3,FALSE)</f>
        <v>0</v>
      </c>
      <c r="BG13" s="164">
        <f t="shared" si="12"/>
        <v>0</v>
      </c>
      <c r="BH13" s="164">
        <f t="shared" si="13"/>
        <v>0</v>
      </c>
      <c r="BI13" s="164" t="s">
        <v>443</v>
      </c>
      <c r="BJ13" s="164" t="str">
        <f>VLOOKUP($AL13&amp;BJ$4,'団体（エントリー）'!$U$7:$AC$82,'データ※触らないでください'!BJ$3,FALSE)</f>
        <v>  </v>
      </c>
      <c r="BK13" s="164" t="str">
        <f>VLOOKUP($AL13&amp;BK$4,'団体（エントリー）'!$U$7:$AC$82,'データ※触らないでください'!BK$3,FALSE)</f>
        <v>  </v>
      </c>
      <c r="BL13" s="164" t="str">
        <f>VLOOKUP($AL13&amp;BL$4,'団体（エントリー）'!$U$7:$AC$82,'データ※触らないでください'!BL$3,FALSE)</f>
        <v>  </v>
      </c>
      <c r="BM13" s="164" t="str">
        <f>VLOOKUP($AL13&amp;BM$4,'団体（エントリー）'!$U$7:$AC$82,'データ※触らないでください'!BM$3,FALSE)</f>
        <v>  </v>
      </c>
      <c r="BN13" s="164" t="str">
        <f>VLOOKUP($AL13&amp;BN$4,'団体（エントリー）'!$U$7:$AC$82,'データ※触らないでください'!BN$3,FALSE)</f>
        <v>  </v>
      </c>
      <c r="BO13" s="164">
        <f>VLOOKUP($AL13&amp;BO$4,'団体（エントリー）'!$U$7:$AC$82,'データ※触らないでください'!BO$3,FALSE)</f>
        <v>0</v>
      </c>
      <c r="BP13" s="164">
        <f>VLOOKUP($AL13&amp;BP$4,'団体（エントリー）'!$U$7:$AC$82,'データ※触らないでください'!BP$3,FALSE)</f>
        <v>0</v>
      </c>
      <c r="BQ13" s="164">
        <f>VLOOKUP($AL13&amp;BQ$4,'団体（エントリー）'!$U$7:$AC$82,'データ※触らないでください'!BQ$3,FALSE)</f>
        <v>0</v>
      </c>
      <c r="BR13" s="164">
        <f>VLOOKUP($AL13&amp;BR$4,'団体（エントリー）'!$U$7:$AC$82,'データ※触らないでください'!BR$3,FALSE)</f>
        <v>0</v>
      </c>
      <c r="BS13" s="164">
        <f>VLOOKUP($AL13&amp;BS$4,'団体（エントリー）'!$U$7:$AC$82,'データ※触らないでください'!BS$3,FALSE)</f>
        <v>0</v>
      </c>
      <c r="BT13" s="164">
        <f>VLOOKUP($AL13&amp;BT$4,'団体（エントリー）'!$U$7:$AC$82,'データ※触らないでください'!BT$3,FALSE)</f>
        <v>0</v>
      </c>
      <c r="BU13" s="164">
        <f>VLOOKUP($AL13&amp;BU$4,'団体（エントリー）'!$U$7:$AC$82,'データ※触らないでください'!BU$3,FALSE)</f>
        <v>0</v>
      </c>
      <c r="BV13" s="164">
        <f>VLOOKUP($AL13&amp;BV$4,'団体（エントリー）'!$U$7:$AC$82,'データ※触らないでください'!BV$3,FALSE)</f>
        <v>0</v>
      </c>
      <c r="BW13" s="164">
        <f>VLOOKUP($AL13&amp;BW$4,'団体（エントリー）'!$U$7:$AC$82,'データ※触らないでください'!BW$3,FALSE)</f>
        <v>0</v>
      </c>
      <c r="BX13" s="164">
        <f>VLOOKUP($AL13&amp;BX$4,'団体（エントリー）'!$U$7:$AC$82,'データ※触らないでください'!BX$3,FALSE)</f>
        <v>0</v>
      </c>
      <c r="BY13" s="164">
        <f>VLOOKUP($AL13&amp;BY$4,'団体（エントリー）'!$U$7:$AC$82,'データ※触らないでください'!BY$3,FALSE)</f>
        <v>0</v>
      </c>
      <c r="BZ13" s="164">
        <f>VLOOKUP($AL13&amp;BZ$4,'団体（エントリー）'!$U$7:$AC$82,'データ※触らないでください'!BZ$3,FALSE)</f>
        <v>0</v>
      </c>
      <c r="CA13" s="164">
        <f>VLOOKUP($AL13&amp;CA$4,'団体（エントリー）'!$U$7:$AC$82,'データ※触らないでください'!CA$3,FALSE)</f>
        <v>0</v>
      </c>
      <c r="CB13" s="164">
        <f>VLOOKUP($AL13&amp;CB$4,'団体（エントリー）'!$U$7:$AC$82,'データ※触らないでください'!CB$3,FALSE)</f>
        <v>0</v>
      </c>
      <c r="CC13" s="164">
        <f>VLOOKUP($AL13&amp;CC$4,'団体（エントリー）'!$U$7:$AC$82,'データ※触らないでください'!CC$3,FALSE)</f>
        <v>0</v>
      </c>
    </row>
    <row r="14" spans="2:81" ht="13.5" hidden="1">
      <c r="B14" s="164">
        <f t="shared" si="0"/>
        <v>0</v>
      </c>
      <c r="C14" s="164" t="s">
        <v>223</v>
      </c>
      <c r="D14" s="164" t="str">
        <f>シングルス（エントリー）!C15&amp;" "&amp;シングルス（エントリー）!D15&amp;" "&amp;シングルス（エントリー）!E15</f>
        <v>  </v>
      </c>
      <c r="E14" s="164">
        <f t="shared" si="1"/>
        <v>0</v>
      </c>
      <c r="F14" s="164">
        <f>シングルス（エントリー）!F15</f>
        <v>0</v>
      </c>
      <c r="G14" s="164">
        <f>シングルス（エントリー）!G15</f>
        <v>0</v>
      </c>
      <c r="H14" s="164">
        <f t="shared" si="2"/>
        <v>0</v>
      </c>
      <c r="I14" s="164" t="s">
        <v>288</v>
      </c>
      <c r="J14" s="164" t="str">
        <f>シングルス（エントリー）!J15&amp;" "&amp;シングルス（エントリー）!K15&amp;" "&amp;シングルス（エントリー）!L15</f>
        <v>  </v>
      </c>
      <c r="K14" s="164">
        <f t="shared" si="3"/>
        <v>0</v>
      </c>
      <c r="L14" s="164">
        <f>シングルス（エントリー）!M15</f>
        <v>0</v>
      </c>
      <c r="M14" s="164">
        <f>シングルス（エントリー）!N15</f>
        <v>0</v>
      </c>
      <c r="O14" s="164">
        <f t="shared" si="4"/>
        <v>0</v>
      </c>
      <c r="P14" s="164">
        <f t="shared" si="5"/>
        <v>0</v>
      </c>
      <c r="Q14" s="164" t="s">
        <v>171</v>
      </c>
      <c r="R14" s="164" t="str">
        <f>ダブルス（エントリー）!D23&amp;" "&amp;ダブルス（エントリー）!E23&amp;" "&amp;ダブルス（エントリー）!F23</f>
        <v>  </v>
      </c>
      <c r="S14" s="164">
        <f>ダブルス（エントリー）!G23</f>
        <v>0</v>
      </c>
      <c r="T14" s="164">
        <f>ダブルス（エントリー）!H23</f>
        <v>0</v>
      </c>
      <c r="U14" s="164" t="str">
        <f>ダブルス（エントリー）!D24&amp;" "&amp;ダブルス（エントリー）!E24&amp;" "&amp;ダブルス（エントリー）!F24</f>
        <v>  </v>
      </c>
      <c r="V14" s="164">
        <f>ダブルス（エントリー）!G24</f>
        <v>0</v>
      </c>
      <c r="W14" s="164">
        <f>ダブルス（エントリー）!H24</f>
        <v>0</v>
      </c>
      <c r="X14" s="164">
        <f t="shared" si="6"/>
        <v>0</v>
      </c>
      <c r="Y14" s="164">
        <f t="shared" si="7"/>
        <v>0</v>
      </c>
      <c r="Z14" s="164">
        <f t="shared" si="8"/>
        <v>0</v>
      </c>
      <c r="AA14" s="164" t="s">
        <v>171</v>
      </c>
      <c r="AB14" s="164" t="str">
        <f>ダブルス（エントリー）!K23&amp;" "&amp;ダブルス（エントリー）!L23&amp;" "&amp;ダブルス（エントリー）!M23</f>
        <v>  </v>
      </c>
      <c r="AC14" s="164">
        <f>ダブルス（エントリー）!N23</f>
        <v>0</v>
      </c>
      <c r="AD14" s="164">
        <f>ダブルス（エントリー）!O23</f>
        <v>0</v>
      </c>
      <c r="AE14" s="164" t="str">
        <f>ダブルス（エントリー）!K24&amp;" "&amp;ダブルス（エントリー）!L24&amp;" "&amp;ダブルス（エントリー）!M24</f>
        <v>  </v>
      </c>
      <c r="AF14" s="164">
        <f>ダブルス（エントリー）!N24</f>
        <v>0</v>
      </c>
      <c r="AG14" s="164">
        <f>ダブルス（エントリー）!O24</f>
        <v>0</v>
      </c>
      <c r="AH14" s="164">
        <f t="shared" si="9"/>
        <v>0</v>
      </c>
      <c r="AJ14" s="164">
        <f t="shared" si="10"/>
        <v>0</v>
      </c>
      <c r="AK14" s="164">
        <f t="shared" si="11"/>
        <v>0</v>
      </c>
      <c r="AL14" s="164" t="s">
        <v>444</v>
      </c>
      <c r="AM14" s="164" t="str">
        <f>VLOOKUP($AL14&amp;AM$4,'団体（エントリー）'!$U$7:$AC$82,'データ※触らないでください'!AM$3,FALSE)</f>
        <v>  </v>
      </c>
      <c r="AN14" s="164" t="str">
        <f>VLOOKUP($AL14&amp;AN$4,'団体（エントリー）'!$U$7:$AC$82,'データ※触らないでください'!AN$3,FALSE)</f>
        <v>  </v>
      </c>
      <c r="AO14" s="164" t="str">
        <f>VLOOKUP($AL14&amp;AO$4,'団体（エントリー）'!$U$7:$AC$82,'データ※触らないでください'!AO$3,FALSE)</f>
        <v>  </v>
      </c>
      <c r="AP14" s="164" t="str">
        <f>VLOOKUP($AL14&amp;AP$4,'団体（エントリー）'!$U$7:$AC$82,'データ※触らないでください'!AP$3,FALSE)</f>
        <v>  </v>
      </c>
      <c r="AQ14" s="164" t="str">
        <f>VLOOKUP($AL14&amp;AQ$4,'団体（エントリー）'!$U$7:$AC$82,'データ※触らないでください'!AQ$3,FALSE)</f>
        <v>  </v>
      </c>
      <c r="AR14" s="164">
        <f>VLOOKUP($AL14&amp;AR$4,'団体（エントリー）'!$U$7:$AC$82,'データ※触らないでください'!AR$3,FALSE)</f>
        <v>0</v>
      </c>
      <c r="AS14" s="164">
        <f>VLOOKUP($AL14&amp;AS$4,'団体（エントリー）'!$U$7:$AC$82,'データ※触らないでください'!AS$3,FALSE)</f>
        <v>0</v>
      </c>
      <c r="AT14" s="164">
        <f>VLOOKUP($AL14&amp;AT$4,'団体（エントリー）'!$U$7:$AC$82,'データ※触らないでください'!AT$3,FALSE)</f>
        <v>0</v>
      </c>
      <c r="AU14" s="164">
        <f>VLOOKUP($AL14&amp;AU$4,'団体（エントリー）'!$U$7:$AC$82,'データ※触らないでください'!AU$3,FALSE)</f>
        <v>0</v>
      </c>
      <c r="AV14" s="164">
        <f>VLOOKUP($AL14&amp;AV$4,'団体（エントリー）'!$U$7:$AC$82,'データ※触らないでください'!AV$3,FALSE)</f>
        <v>0</v>
      </c>
      <c r="AW14" s="164">
        <f>VLOOKUP($AL14&amp;AW$4,'団体（エントリー）'!$U$7:$AC$82,'データ※触らないでください'!AW$3,FALSE)</f>
        <v>0</v>
      </c>
      <c r="AX14" s="164">
        <f>VLOOKUP($AL14&amp;AX$4,'団体（エントリー）'!$U$7:$AC$82,'データ※触らないでください'!AX$3,FALSE)</f>
        <v>0</v>
      </c>
      <c r="AY14" s="164">
        <f>VLOOKUP($AL14&amp;AY$4,'団体（エントリー）'!$U$7:$AC$82,'データ※触らないでください'!AY$3,FALSE)</f>
        <v>0</v>
      </c>
      <c r="AZ14" s="164">
        <f>VLOOKUP($AL14&amp;AZ$4,'団体（エントリー）'!$U$7:$AC$82,'データ※触らないでください'!AZ$3,FALSE)</f>
        <v>0</v>
      </c>
      <c r="BA14" s="164">
        <f>VLOOKUP($AL14&amp;BA$4,'団体（エントリー）'!$U$7:$AC$82,'データ※触らないでください'!BA$3,FALSE)</f>
        <v>0</v>
      </c>
      <c r="BB14" s="164">
        <f>VLOOKUP($AL14&amp;BB$4,'団体（エントリー）'!$U$7:$AC$82,'データ※触らないでください'!BB$3,FALSE)</f>
        <v>0</v>
      </c>
      <c r="BC14" s="164">
        <f>VLOOKUP($AL14&amp;BC$4,'団体（エントリー）'!$U$7:$AC$82,'データ※触らないでください'!BC$3,FALSE)</f>
        <v>0</v>
      </c>
      <c r="BD14" s="164">
        <f>VLOOKUP($AL14&amp;BD$4,'団体（エントリー）'!$U$7:$AC$82,'データ※触らないでください'!BD$3,FALSE)</f>
        <v>0</v>
      </c>
      <c r="BE14" s="164">
        <f>VLOOKUP($AL14&amp;BE$4,'団体（エントリー）'!$U$7:$AC$82,'データ※触らないでください'!BE$3,FALSE)</f>
        <v>0</v>
      </c>
      <c r="BF14" s="164">
        <f>VLOOKUP($AL14&amp;BF$4,'団体（エントリー）'!$U$7:$AC$82,'データ※触らないでください'!BF$3,FALSE)</f>
        <v>0</v>
      </c>
      <c r="BG14" s="164">
        <f t="shared" si="12"/>
        <v>0</v>
      </c>
      <c r="BH14" s="164">
        <f t="shared" si="13"/>
        <v>0</v>
      </c>
      <c r="BI14" s="164" t="s">
        <v>444</v>
      </c>
      <c r="BJ14" s="164" t="str">
        <f>VLOOKUP($AL14&amp;BJ$4,'団体（エントリー）'!$U$7:$AC$82,'データ※触らないでください'!BJ$3,FALSE)</f>
        <v>  </v>
      </c>
      <c r="BK14" s="164" t="str">
        <f>VLOOKUP($AL14&amp;BK$4,'団体（エントリー）'!$U$7:$AC$82,'データ※触らないでください'!BK$3,FALSE)</f>
        <v>  </v>
      </c>
      <c r="BL14" s="164" t="str">
        <f>VLOOKUP($AL14&amp;BL$4,'団体（エントリー）'!$U$7:$AC$82,'データ※触らないでください'!BL$3,FALSE)</f>
        <v>  </v>
      </c>
      <c r="BM14" s="164" t="str">
        <f>VLOOKUP($AL14&amp;BM$4,'団体（エントリー）'!$U$7:$AC$82,'データ※触らないでください'!BM$3,FALSE)</f>
        <v>  </v>
      </c>
      <c r="BN14" s="164" t="str">
        <f>VLOOKUP($AL14&amp;BN$4,'団体（エントリー）'!$U$7:$AC$82,'データ※触らないでください'!BN$3,FALSE)</f>
        <v>  </v>
      </c>
      <c r="BO14" s="164">
        <f>VLOOKUP($AL14&amp;BO$4,'団体（エントリー）'!$U$7:$AC$82,'データ※触らないでください'!BO$3,FALSE)</f>
        <v>0</v>
      </c>
      <c r="BP14" s="164">
        <f>VLOOKUP($AL14&amp;BP$4,'団体（エントリー）'!$U$7:$AC$82,'データ※触らないでください'!BP$3,FALSE)</f>
        <v>0</v>
      </c>
      <c r="BQ14" s="164">
        <f>VLOOKUP($AL14&amp;BQ$4,'団体（エントリー）'!$U$7:$AC$82,'データ※触らないでください'!BQ$3,FALSE)</f>
        <v>0</v>
      </c>
      <c r="BR14" s="164">
        <f>VLOOKUP($AL14&amp;BR$4,'団体（エントリー）'!$U$7:$AC$82,'データ※触らないでください'!BR$3,FALSE)</f>
        <v>0</v>
      </c>
      <c r="BS14" s="164">
        <f>VLOOKUP($AL14&amp;BS$4,'団体（エントリー）'!$U$7:$AC$82,'データ※触らないでください'!BS$3,FALSE)</f>
        <v>0</v>
      </c>
      <c r="BT14" s="164">
        <f>VLOOKUP($AL14&amp;BT$4,'団体（エントリー）'!$U$7:$AC$82,'データ※触らないでください'!BT$3,FALSE)</f>
        <v>0</v>
      </c>
      <c r="BU14" s="164">
        <f>VLOOKUP($AL14&amp;BU$4,'団体（エントリー）'!$U$7:$AC$82,'データ※触らないでください'!BU$3,FALSE)</f>
        <v>0</v>
      </c>
      <c r="BV14" s="164">
        <f>VLOOKUP($AL14&amp;BV$4,'団体（エントリー）'!$U$7:$AC$82,'データ※触らないでください'!BV$3,FALSE)</f>
        <v>0</v>
      </c>
      <c r="BW14" s="164">
        <f>VLOOKUP($AL14&amp;BW$4,'団体（エントリー）'!$U$7:$AC$82,'データ※触らないでください'!BW$3,FALSE)</f>
        <v>0</v>
      </c>
      <c r="BX14" s="164">
        <f>VLOOKUP($AL14&amp;BX$4,'団体（エントリー）'!$U$7:$AC$82,'データ※触らないでください'!BX$3,FALSE)</f>
        <v>0</v>
      </c>
      <c r="BY14" s="164">
        <f>VLOOKUP($AL14&amp;BY$4,'団体（エントリー）'!$U$7:$AC$82,'データ※触らないでください'!BY$3,FALSE)</f>
        <v>0</v>
      </c>
      <c r="BZ14" s="164">
        <f>VLOOKUP($AL14&amp;BZ$4,'団体（エントリー）'!$U$7:$AC$82,'データ※触らないでください'!BZ$3,FALSE)</f>
        <v>0</v>
      </c>
      <c r="CA14" s="164">
        <f>VLOOKUP($AL14&amp;CA$4,'団体（エントリー）'!$U$7:$AC$82,'データ※触らないでください'!CA$3,FALSE)</f>
        <v>0</v>
      </c>
      <c r="CB14" s="164">
        <f>VLOOKUP($AL14&amp;CB$4,'団体（エントリー）'!$U$7:$AC$82,'データ※触らないでください'!CB$3,FALSE)</f>
        <v>0</v>
      </c>
      <c r="CC14" s="164">
        <f>VLOOKUP($AL14&amp;CC$4,'団体（エントリー）'!$U$7:$AC$82,'データ※触らないでください'!CC$3,FALSE)</f>
        <v>0</v>
      </c>
    </row>
    <row r="15" spans="2:81" ht="13.5" hidden="1">
      <c r="B15" s="164">
        <f t="shared" si="0"/>
        <v>0</v>
      </c>
      <c r="C15" s="164" t="s">
        <v>224</v>
      </c>
      <c r="D15" s="164" t="str">
        <f>シングルス（エントリー）!C16&amp;" "&amp;シングルス（エントリー）!D16&amp;" "&amp;シングルス（エントリー）!E16</f>
        <v>  </v>
      </c>
      <c r="E15" s="164">
        <f t="shared" si="1"/>
        <v>0</v>
      </c>
      <c r="F15" s="164">
        <f>シングルス（エントリー）!F16</f>
        <v>0</v>
      </c>
      <c r="G15" s="164">
        <f>シングルス（エントリー）!G16</f>
        <v>0</v>
      </c>
      <c r="H15" s="164">
        <f t="shared" si="2"/>
        <v>0</v>
      </c>
      <c r="I15" s="164" t="s">
        <v>289</v>
      </c>
      <c r="J15" s="164" t="str">
        <f>シングルス（エントリー）!J16&amp;" "&amp;シングルス（エントリー）!K16&amp;" "&amp;シングルス（エントリー）!L16</f>
        <v>  </v>
      </c>
      <c r="K15" s="164">
        <f t="shared" si="3"/>
        <v>0</v>
      </c>
      <c r="L15" s="164">
        <f>シングルス（エントリー）!M16</f>
        <v>0</v>
      </c>
      <c r="M15" s="164">
        <f>シングルス（エントリー）!N16</f>
        <v>0</v>
      </c>
      <c r="O15" s="164">
        <f t="shared" si="4"/>
        <v>0</v>
      </c>
      <c r="P15" s="164">
        <f t="shared" si="5"/>
        <v>0</v>
      </c>
      <c r="Q15" s="164" t="s">
        <v>172</v>
      </c>
      <c r="R15" s="164" t="str">
        <f>ダブルス（エントリー）!D25&amp;" "&amp;ダブルス（エントリー）!E25&amp;" "&amp;ダブルス（エントリー）!F25</f>
        <v>  </v>
      </c>
      <c r="S15" s="164">
        <f>ダブルス（エントリー）!G25</f>
        <v>0</v>
      </c>
      <c r="T15" s="164">
        <f>ダブルス（エントリー）!H25</f>
        <v>0</v>
      </c>
      <c r="U15" s="164" t="str">
        <f>ダブルス（エントリー）!D26&amp;" "&amp;ダブルス（エントリー）!E26&amp;" "&amp;ダブルス（エントリー）!F26</f>
        <v>  </v>
      </c>
      <c r="V15" s="164">
        <f>ダブルス（エントリー）!G26</f>
        <v>0</v>
      </c>
      <c r="W15" s="164">
        <f>ダブルス（エントリー）!H26</f>
        <v>0</v>
      </c>
      <c r="X15" s="164">
        <f t="shared" si="6"/>
        <v>0</v>
      </c>
      <c r="Y15" s="164">
        <f t="shared" si="7"/>
        <v>0</v>
      </c>
      <c r="Z15" s="164">
        <f t="shared" si="8"/>
        <v>0</v>
      </c>
      <c r="AA15" s="164" t="s">
        <v>172</v>
      </c>
      <c r="AB15" s="164" t="str">
        <f>ダブルス（エントリー）!K25&amp;" "&amp;ダブルス（エントリー）!L25&amp;" "&amp;ダブルス（エントリー）!M25</f>
        <v>  </v>
      </c>
      <c r="AC15" s="164">
        <f>ダブルス（エントリー）!N25</f>
        <v>0</v>
      </c>
      <c r="AD15" s="164">
        <f>ダブルス（エントリー）!O25</f>
        <v>0</v>
      </c>
      <c r="AE15" s="164" t="str">
        <f>ダブルス（エントリー）!K26&amp;" "&amp;ダブルス（エントリー）!L26&amp;" "&amp;ダブルス（エントリー）!M26</f>
        <v>  </v>
      </c>
      <c r="AF15" s="164">
        <f>ダブルス（エントリー）!N26</f>
        <v>0</v>
      </c>
      <c r="AG15" s="164">
        <f>ダブルス（エントリー）!O26</f>
        <v>0</v>
      </c>
      <c r="AH15" s="164">
        <f t="shared" si="9"/>
        <v>0</v>
      </c>
      <c r="AJ15" s="164">
        <f t="shared" si="10"/>
        <v>0</v>
      </c>
      <c r="AK15" s="164">
        <f t="shared" si="11"/>
        <v>0</v>
      </c>
      <c r="AL15" s="164" t="s">
        <v>445</v>
      </c>
      <c r="AM15" s="164" t="str">
        <f>VLOOKUP($AL15&amp;AM$4,'団体（エントリー）'!$U$7:$AC$82,'データ※触らないでください'!AM$3,FALSE)</f>
        <v>  </v>
      </c>
      <c r="AN15" s="164" t="str">
        <f>VLOOKUP($AL15&amp;AN$4,'団体（エントリー）'!$U$7:$AC$82,'データ※触らないでください'!AN$3,FALSE)</f>
        <v>  </v>
      </c>
      <c r="AO15" s="164" t="str">
        <f>VLOOKUP($AL15&amp;AO$4,'団体（エントリー）'!$U$7:$AC$82,'データ※触らないでください'!AO$3,FALSE)</f>
        <v>  </v>
      </c>
      <c r="AP15" s="164" t="str">
        <f>VLOOKUP($AL15&amp;AP$4,'団体（エントリー）'!$U$7:$AC$82,'データ※触らないでください'!AP$3,FALSE)</f>
        <v>  </v>
      </c>
      <c r="AQ15" s="164" t="str">
        <f>VLOOKUP($AL15&amp;AQ$4,'団体（エントリー）'!$U$7:$AC$82,'データ※触らないでください'!AQ$3,FALSE)</f>
        <v>  </v>
      </c>
      <c r="AR15" s="164">
        <f>VLOOKUP($AL15&amp;AR$4,'団体（エントリー）'!$U$7:$AC$82,'データ※触らないでください'!AR$3,FALSE)</f>
        <v>0</v>
      </c>
      <c r="AS15" s="164">
        <f>VLOOKUP($AL15&amp;AS$4,'団体（エントリー）'!$U$7:$AC$82,'データ※触らないでください'!AS$3,FALSE)</f>
        <v>0</v>
      </c>
      <c r="AT15" s="164">
        <f>VLOOKUP($AL15&amp;AT$4,'団体（エントリー）'!$U$7:$AC$82,'データ※触らないでください'!AT$3,FALSE)</f>
        <v>0</v>
      </c>
      <c r="AU15" s="164">
        <f>VLOOKUP($AL15&amp;AU$4,'団体（エントリー）'!$U$7:$AC$82,'データ※触らないでください'!AU$3,FALSE)</f>
        <v>0</v>
      </c>
      <c r="AV15" s="164">
        <f>VLOOKUP($AL15&amp;AV$4,'団体（エントリー）'!$U$7:$AC$82,'データ※触らないでください'!AV$3,FALSE)</f>
        <v>0</v>
      </c>
      <c r="AW15" s="164">
        <f>VLOOKUP($AL15&amp;AW$4,'団体（エントリー）'!$U$7:$AC$82,'データ※触らないでください'!AW$3,FALSE)</f>
        <v>0</v>
      </c>
      <c r="AX15" s="164">
        <f>VLOOKUP($AL15&amp;AX$4,'団体（エントリー）'!$U$7:$AC$82,'データ※触らないでください'!AX$3,FALSE)</f>
        <v>0</v>
      </c>
      <c r="AY15" s="164">
        <f>VLOOKUP($AL15&amp;AY$4,'団体（エントリー）'!$U$7:$AC$82,'データ※触らないでください'!AY$3,FALSE)</f>
        <v>0</v>
      </c>
      <c r="AZ15" s="164">
        <f>VLOOKUP($AL15&amp;AZ$4,'団体（エントリー）'!$U$7:$AC$82,'データ※触らないでください'!AZ$3,FALSE)</f>
        <v>0</v>
      </c>
      <c r="BA15" s="164">
        <f>VLOOKUP($AL15&amp;BA$4,'団体（エントリー）'!$U$7:$AC$82,'データ※触らないでください'!BA$3,FALSE)</f>
        <v>0</v>
      </c>
      <c r="BB15" s="164">
        <f>VLOOKUP($AL15&amp;BB$4,'団体（エントリー）'!$U$7:$AC$82,'データ※触らないでください'!BB$3,FALSE)</f>
        <v>0</v>
      </c>
      <c r="BC15" s="164">
        <f>VLOOKUP($AL15&amp;BC$4,'団体（エントリー）'!$U$7:$AC$82,'データ※触らないでください'!BC$3,FALSE)</f>
        <v>0</v>
      </c>
      <c r="BD15" s="164">
        <f>VLOOKUP($AL15&amp;BD$4,'団体（エントリー）'!$U$7:$AC$82,'データ※触らないでください'!BD$3,FALSE)</f>
        <v>0</v>
      </c>
      <c r="BE15" s="164">
        <f>VLOOKUP($AL15&amp;BE$4,'団体（エントリー）'!$U$7:$AC$82,'データ※触らないでください'!BE$3,FALSE)</f>
        <v>0</v>
      </c>
      <c r="BF15" s="164">
        <f>VLOOKUP($AL15&amp;BF$4,'団体（エントリー）'!$U$7:$AC$82,'データ※触らないでください'!BF$3,FALSE)</f>
        <v>0</v>
      </c>
      <c r="BG15" s="164">
        <f t="shared" si="12"/>
        <v>0</v>
      </c>
      <c r="BH15" s="164">
        <f t="shared" si="13"/>
        <v>0</v>
      </c>
      <c r="BI15" s="164" t="s">
        <v>445</v>
      </c>
      <c r="BJ15" s="164" t="str">
        <f>VLOOKUP($AL15&amp;BJ$4,'団体（エントリー）'!$U$7:$AC$82,'データ※触らないでください'!BJ$3,FALSE)</f>
        <v>  </v>
      </c>
      <c r="BK15" s="164" t="str">
        <f>VLOOKUP($AL15&amp;BK$4,'団体（エントリー）'!$U$7:$AC$82,'データ※触らないでください'!BK$3,FALSE)</f>
        <v>  </v>
      </c>
      <c r="BL15" s="164" t="str">
        <f>VLOOKUP($AL15&amp;BL$4,'団体（エントリー）'!$U$7:$AC$82,'データ※触らないでください'!BL$3,FALSE)</f>
        <v>  </v>
      </c>
      <c r="BM15" s="164" t="str">
        <f>VLOOKUP($AL15&amp;BM$4,'団体（エントリー）'!$U$7:$AC$82,'データ※触らないでください'!BM$3,FALSE)</f>
        <v>  </v>
      </c>
      <c r="BN15" s="164" t="str">
        <f>VLOOKUP($AL15&amp;BN$4,'団体（エントリー）'!$U$7:$AC$82,'データ※触らないでください'!BN$3,FALSE)</f>
        <v>  </v>
      </c>
      <c r="BO15" s="164">
        <f>VLOOKUP($AL15&amp;BO$4,'団体（エントリー）'!$U$7:$AC$82,'データ※触らないでください'!BO$3,FALSE)</f>
        <v>0</v>
      </c>
      <c r="BP15" s="164">
        <f>VLOOKUP($AL15&amp;BP$4,'団体（エントリー）'!$U$7:$AC$82,'データ※触らないでください'!BP$3,FALSE)</f>
        <v>0</v>
      </c>
      <c r="BQ15" s="164">
        <f>VLOOKUP($AL15&amp;BQ$4,'団体（エントリー）'!$U$7:$AC$82,'データ※触らないでください'!BQ$3,FALSE)</f>
        <v>0</v>
      </c>
      <c r="BR15" s="164">
        <f>VLOOKUP($AL15&amp;BR$4,'団体（エントリー）'!$U$7:$AC$82,'データ※触らないでください'!BR$3,FALSE)</f>
        <v>0</v>
      </c>
      <c r="BS15" s="164">
        <f>VLOOKUP($AL15&amp;BS$4,'団体（エントリー）'!$U$7:$AC$82,'データ※触らないでください'!BS$3,FALSE)</f>
        <v>0</v>
      </c>
      <c r="BT15" s="164">
        <f>VLOOKUP($AL15&amp;BT$4,'団体（エントリー）'!$U$7:$AC$82,'データ※触らないでください'!BT$3,FALSE)</f>
        <v>0</v>
      </c>
      <c r="BU15" s="164">
        <f>VLOOKUP($AL15&amp;BU$4,'団体（エントリー）'!$U$7:$AC$82,'データ※触らないでください'!BU$3,FALSE)</f>
        <v>0</v>
      </c>
      <c r="BV15" s="164">
        <f>VLOOKUP($AL15&amp;BV$4,'団体（エントリー）'!$U$7:$AC$82,'データ※触らないでください'!BV$3,FALSE)</f>
        <v>0</v>
      </c>
      <c r="BW15" s="164">
        <f>VLOOKUP($AL15&amp;BW$4,'団体（エントリー）'!$U$7:$AC$82,'データ※触らないでください'!BW$3,FALSE)</f>
        <v>0</v>
      </c>
      <c r="BX15" s="164">
        <f>VLOOKUP($AL15&amp;BX$4,'団体（エントリー）'!$U$7:$AC$82,'データ※触らないでください'!BX$3,FALSE)</f>
        <v>0</v>
      </c>
      <c r="BY15" s="164">
        <f>VLOOKUP($AL15&amp;BY$4,'団体（エントリー）'!$U$7:$AC$82,'データ※触らないでください'!BY$3,FALSE)</f>
        <v>0</v>
      </c>
      <c r="BZ15" s="164">
        <f>VLOOKUP($AL15&amp;BZ$4,'団体（エントリー）'!$U$7:$AC$82,'データ※触らないでください'!BZ$3,FALSE)</f>
        <v>0</v>
      </c>
      <c r="CA15" s="164">
        <f>VLOOKUP($AL15&amp;CA$4,'団体（エントリー）'!$U$7:$AC$82,'データ※触らないでください'!CA$3,FALSE)</f>
        <v>0</v>
      </c>
      <c r="CB15" s="164">
        <f>VLOOKUP($AL15&amp;CB$4,'団体（エントリー）'!$U$7:$AC$82,'データ※触らないでください'!CB$3,FALSE)</f>
        <v>0</v>
      </c>
      <c r="CC15" s="164">
        <f>VLOOKUP($AL15&amp;CC$4,'団体（エントリー）'!$U$7:$AC$82,'データ※触らないでください'!CC$3,FALSE)</f>
        <v>0</v>
      </c>
    </row>
    <row r="16" spans="2:81" ht="13.5" hidden="1">
      <c r="B16" s="164">
        <f t="shared" si="0"/>
        <v>0</v>
      </c>
      <c r="C16" s="164" t="s">
        <v>225</v>
      </c>
      <c r="D16" s="164" t="str">
        <f>シングルス（エントリー）!C17&amp;" "&amp;シングルス（エントリー）!D17&amp;" "&amp;シングルス（エントリー）!E17</f>
        <v>  </v>
      </c>
      <c r="E16" s="164">
        <f t="shared" si="1"/>
        <v>0</v>
      </c>
      <c r="F16" s="164">
        <f>シングルス（エントリー）!F17</f>
        <v>0</v>
      </c>
      <c r="G16" s="164">
        <f>シングルス（エントリー）!G17</f>
        <v>0</v>
      </c>
      <c r="H16" s="164">
        <f t="shared" si="2"/>
        <v>0</v>
      </c>
      <c r="I16" s="164" t="s">
        <v>290</v>
      </c>
      <c r="J16" s="164" t="str">
        <f>シングルス（エントリー）!J17&amp;" "&amp;シングルス（エントリー）!K17&amp;" "&amp;シングルス（エントリー）!L17</f>
        <v>  </v>
      </c>
      <c r="K16" s="164">
        <f t="shared" si="3"/>
        <v>0</v>
      </c>
      <c r="L16" s="164">
        <f>シングルス（エントリー）!M17</f>
        <v>0</v>
      </c>
      <c r="M16" s="164">
        <f>シングルス（エントリー）!N17</f>
        <v>0</v>
      </c>
      <c r="O16" s="164">
        <f t="shared" si="4"/>
        <v>0</v>
      </c>
      <c r="P16" s="164">
        <f t="shared" si="5"/>
        <v>0</v>
      </c>
      <c r="Q16" s="164" t="s">
        <v>173</v>
      </c>
      <c r="R16" s="164" t="str">
        <f>ダブルス（エントリー）!D27&amp;" "&amp;ダブルス（エントリー）!E27&amp;" "&amp;ダブルス（エントリー）!F27</f>
        <v>  </v>
      </c>
      <c r="S16" s="164">
        <f>ダブルス（エントリー）!G27</f>
        <v>0</v>
      </c>
      <c r="T16" s="164">
        <f>ダブルス（エントリー）!H27</f>
        <v>0</v>
      </c>
      <c r="U16" s="164" t="str">
        <f>ダブルス（エントリー）!D28&amp;" "&amp;ダブルス（エントリー）!E28&amp;" "&amp;ダブルス（エントリー）!F28</f>
        <v>  </v>
      </c>
      <c r="V16" s="164">
        <f>ダブルス（エントリー）!G28</f>
        <v>0</v>
      </c>
      <c r="W16" s="164">
        <f>ダブルス（エントリー）!H28</f>
        <v>0</v>
      </c>
      <c r="X16" s="164">
        <f t="shared" si="6"/>
        <v>0</v>
      </c>
      <c r="Y16" s="164">
        <f t="shared" si="7"/>
        <v>0</v>
      </c>
      <c r="Z16" s="164">
        <f t="shared" si="8"/>
        <v>0</v>
      </c>
      <c r="AA16" s="164" t="s">
        <v>173</v>
      </c>
      <c r="AB16" s="164" t="str">
        <f>ダブルス（エントリー）!K27&amp;" "&amp;ダブルス（エントリー）!L27&amp;" "&amp;ダブルス（エントリー）!M27</f>
        <v>  </v>
      </c>
      <c r="AC16" s="164">
        <f>ダブルス（エントリー）!N27</f>
        <v>0</v>
      </c>
      <c r="AD16" s="164">
        <f>ダブルス（エントリー）!O27</f>
        <v>0</v>
      </c>
      <c r="AE16" s="164" t="str">
        <f>ダブルス（エントリー）!K28&amp;" "&amp;ダブルス（エントリー）!L28&amp;" "&amp;ダブルス（エントリー）!M28</f>
        <v>  </v>
      </c>
      <c r="AF16" s="164">
        <f>ダブルス（エントリー）!N28</f>
        <v>0</v>
      </c>
      <c r="AG16" s="164">
        <f>ダブルス（エントリー）!O28</f>
        <v>0</v>
      </c>
      <c r="AH16" s="164">
        <f t="shared" si="9"/>
        <v>0</v>
      </c>
      <c r="AJ16" s="164">
        <f t="shared" si="10"/>
        <v>0</v>
      </c>
      <c r="AK16" s="164">
        <f t="shared" si="11"/>
        <v>0</v>
      </c>
      <c r="AL16" s="164" t="s">
        <v>446</v>
      </c>
      <c r="AM16" s="164" t="str">
        <f>VLOOKUP($AL16&amp;AM$4,'団体（エントリー）'!$U$7:$AC$82,'データ※触らないでください'!AM$3,FALSE)</f>
        <v>  </v>
      </c>
      <c r="AN16" s="164" t="str">
        <f>VLOOKUP($AL16&amp;AN$4,'団体（エントリー）'!$U$7:$AC$82,'データ※触らないでください'!AN$3,FALSE)</f>
        <v>  </v>
      </c>
      <c r="AO16" s="164" t="str">
        <f>VLOOKUP($AL16&amp;AO$4,'団体（エントリー）'!$U$7:$AC$82,'データ※触らないでください'!AO$3,FALSE)</f>
        <v>  </v>
      </c>
      <c r="AP16" s="164" t="str">
        <f>VLOOKUP($AL16&amp;AP$4,'団体（エントリー）'!$U$7:$AC$82,'データ※触らないでください'!AP$3,FALSE)</f>
        <v>  </v>
      </c>
      <c r="AQ16" s="164" t="str">
        <f>VLOOKUP($AL16&amp;AQ$4,'団体（エントリー）'!$U$7:$AC$82,'データ※触らないでください'!AQ$3,FALSE)</f>
        <v>  </v>
      </c>
      <c r="AR16" s="164">
        <f>VLOOKUP($AL16&amp;AR$4,'団体（エントリー）'!$U$7:$AC$82,'データ※触らないでください'!AR$3,FALSE)</f>
        <v>0</v>
      </c>
      <c r="AS16" s="164">
        <f>VLOOKUP($AL16&amp;AS$4,'団体（エントリー）'!$U$7:$AC$82,'データ※触らないでください'!AS$3,FALSE)</f>
        <v>0</v>
      </c>
      <c r="AT16" s="164">
        <f>VLOOKUP($AL16&amp;AT$4,'団体（エントリー）'!$U$7:$AC$82,'データ※触らないでください'!AT$3,FALSE)</f>
        <v>0</v>
      </c>
      <c r="AU16" s="164">
        <f>VLOOKUP($AL16&amp;AU$4,'団体（エントリー）'!$U$7:$AC$82,'データ※触らないでください'!AU$3,FALSE)</f>
        <v>0</v>
      </c>
      <c r="AV16" s="164">
        <f>VLOOKUP($AL16&amp;AV$4,'団体（エントリー）'!$U$7:$AC$82,'データ※触らないでください'!AV$3,FALSE)</f>
        <v>0</v>
      </c>
      <c r="AW16" s="164">
        <f>VLOOKUP($AL16&amp;AW$4,'団体（エントリー）'!$U$7:$AC$82,'データ※触らないでください'!AW$3,FALSE)</f>
        <v>0</v>
      </c>
      <c r="AX16" s="164">
        <f>VLOOKUP($AL16&amp;AX$4,'団体（エントリー）'!$U$7:$AC$82,'データ※触らないでください'!AX$3,FALSE)</f>
        <v>0</v>
      </c>
      <c r="AY16" s="164">
        <f>VLOOKUP($AL16&amp;AY$4,'団体（エントリー）'!$U$7:$AC$82,'データ※触らないでください'!AY$3,FALSE)</f>
        <v>0</v>
      </c>
      <c r="AZ16" s="164">
        <f>VLOOKUP($AL16&amp;AZ$4,'団体（エントリー）'!$U$7:$AC$82,'データ※触らないでください'!AZ$3,FALSE)</f>
        <v>0</v>
      </c>
      <c r="BA16" s="164">
        <f>VLOOKUP($AL16&amp;BA$4,'団体（エントリー）'!$U$7:$AC$82,'データ※触らないでください'!BA$3,FALSE)</f>
        <v>0</v>
      </c>
      <c r="BB16" s="164">
        <f>VLOOKUP($AL16&amp;BB$4,'団体（エントリー）'!$U$7:$AC$82,'データ※触らないでください'!BB$3,FALSE)</f>
        <v>0</v>
      </c>
      <c r="BC16" s="164">
        <f>VLOOKUP($AL16&amp;BC$4,'団体（エントリー）'!$U$7:$AC$82,'データ※触らないでください'!BC$3,FALSE)</f>
        <v>0</v>
      </c>
      <c r="BD16" s="164">
        <f>VLOOKUP($AL16&amp;BD$4,'団体（エントリー）'!$U$7:$AC$82,'データ※触らないでください'!BD$3,FALSE)</f>
        <v>0</v>
      </c>
      <c r="BE16" s="164">
        <f>VLOOKUP($AL16&amp;BE$4,'団体（エントリー）'!$U$7:$AC$82,'データ※触らないでください'!BE$3,FALSE)</f>
        <v>0</v>
      </c>
      <c r="BF16" s="164">
        <f>VLOOKUP($AL16&amp;BF$4,'団体（エントリー）'!$U$7:$AC$82,'データ※触らないでください'!BF$3,FALSE)</f>
        <v>0</v>
      </c>
      <c r="BG16" s="164">
        <f t="shared" si="12"/>
        <v>0</v>
      </c>
      <c r="BH16" s="164">
        <f t="shared" si="13"/>
        <v>0</v>
      </c>
      <c r="BI16" s="164" t="s">
        <v>446</v>
      </c>
      <c r="BJ16" s="164" t="str">
        <f>VLOOKUP($AL16&amp;BJ$4,'団体（エントリー）'!$U$7:$AC$82,'データ※触らないでください'!BJ$3,FALSE)</f>
        <v>  </v>
      </c>
      <c r="BK16" s="164" t="str">
        <f>VLOOKUP($AL16&amp;BK$4,'団体（エントリー）'!$U$7:$AC$82,'データ※触らないでください'!BK$3,FALSE)</f>
        <v>  </v>
      </c>
      <c r="BL16" s="164" t="str">
        <f>VLOOKUP($AL16&amp;BL$4,'団体（エントリー）'!$U$7:$AC$82,'データ※触らないでください'!BL$3,FALSE)</f>
        <v>  </v>
      </c>
      <c r="BM16" s="164" t="str">
        <f>VLOOKUP($AL16&amp;BM$4,'団体（エントリー）'!$U$7:$AC$82,'データ※触らないでください'!BM$3,FALSE)</f>
        <v>  </v>
      </c>
      <c r="BN16" s="164" t="str">
        <f>VLOOKUP($AL16&amp;BN$4,'団体（エントリー）'!$U$7:$AC$82,'データ※触らないでください'!BN$3,FALSE)</f>
        <v>  </v>
      </c>
      <c r="BO16" s="164">
        <f>VLOOKUP($AL16&amp;BO$4,'団体（エントリー）'!$U$7:$AC$82,'データ※触らないでください'!BO$3,FALSE)</f>
        <v>0</v>
      </c>
      <c r="BP16" s="164">
        <f>VLOOKUP($AL16&amp;BP$4,'団体（エントリー）'!$U$7:$AC$82,'データ※触らないでください'!BP$3,FALSE)</f>
        <v>0</v>
      </c>
      <c r="BQ16" s="164">
        <f>VLOOKUP($AL16&amp;BQ$4,'団体（エントリー）'!$U$7:$AC$82,'データ※触らないでください'!BQ$3,FALSE)</f>
        <v>0</v>
      </c>
      <c r="BR16" s="164">
        <f>VLOOKUP($AL16&amp;BR$4,'団体（エントリー）'!$U$7:$AC$82,'データ※触らないでください'!BR$3,FALSE)</f>
        <v>0</v>
      </c>
      <c r="BS16" s="164">
        <f>VLOOKUP($AL16&amp;BS$4,'団体（エントリー）'!$U$7:$AC$82,'データ※触らないでください'!BS$3,FALSE)</f>
        <v>0</v>
      </c>
      <c r="BT16" s="164">
        <f>VLOOKUP($AL16&amp;BT$4,'団体（エントリー）'!$U$7:$AC$82,'データ※触らないでください'!BT$3,FALSE)</f>
        <v>0</v>
      </c>
      <c r="BU16" s="164">
        <f>VLOOKUP($AL16&amp;BU$4,'団体（エントリー）'!$U$7:$AC$82,'データ※触らないでください'!BU$3,FALSE)</f>
        <v>0</v>
      </c>
      <c r="BV16" s="164">
        <f>VLOOKUP($AL16&amp;BV$4,'団体（エントリー）'!$U$7:$AC$82,'データ※触らないでください'!BV$3,FALSE)</f>
        <v>0</v>
      </c>
      <c r="BW16" s="164">
        <f>VLOOKUP($AL16&amp;BW$4,'団体（エントリー）'!$U$7:$AC$82,'データ※触らないでください'!BW$3,FALSE)</f>
        <v>0</v>
      </c>
      <c r="BX16" s="164">
        <f>VLOOKUP($AL16&amp;BX$4,'団体（エントリー）'!$U$7:$AC$82,'データ※触らないでください'!BX$3,FALSE)</f>
        <v>0</v>
      </c>
      <c r="BY16" s="164">
        <f>VLOOKUP($AL16&amp;BY$4,'団体（エントリー）'!$U$7:$AC$82,'データ※触らないでください'!BY$3,FALSE)</f>
        <v>0</v>
      </c>
      <c r="BZ16" s="164">
        <f>VLOOKUP($AL16&amp;BZ$4,'団体（エントリー）'!$U$7:$AC$82,'データ※触らないでください'!BZ$3,FALSE)</f>
        <v>0</v>
      </c>
      <c r="CA16" s="164">
        <f>VLOOKUP($AL16&amp;CA$4,'団体（エントリー）'!$U$7:$AC$82,'データ※触らないでください'!CA$3,FALSE)</f>
        <v>0</v>
      </c>
      <c r="CB16" s="164">
        <f>VLOOKUP($AL16&amp;CB$4,'団体（エントリー）'!$U$7:$AC$82,'データ※触らないでください'!CB$3,FALSE)</f>
        <v>0</v>
      </c>
      <c r="CC16" s="164">
        <f>VLOOKUP($AL16&amp;CC$4,'団体（エントリー）'!$U$7:$AC$82,'データ※触らないでください'!CC$3,FALSE)</f>
        <v>0</v>
      </c>
    </row>
    <row r="17" spans="2:81" ht="13.5" hidden="1">
      <c r="B17" s="164">
        <f t="shared" si="0"/>
        <v>0</v>
      </c>
      <c r="C17" s="164" t="s">
        <v>226</v>
      </c>
      <c r="D17" s="164" t="str">
        <f>シングルス（エントリー）!C18&amp;" "&amp;シングルス（エントリー）!D18&amp;" "&amp;シングルス（エントリー）!E18</f>
        <v>  </v>
      </c>
      <c r="E17" s="164">
        <f t="shared" si="1"/>
        <v>0</v>
      </c>
      <c r="F17" s="164">
        <f>シングルス（エントリー）!F18</f>
        <v>0</v>
      </c>
      <c r="G17" s="164">
        <f>シングルス（エントリー）!G18</f>
        <v>0</v>
      </c>
      <c r="H17" s="164">
        <f t="shared" si="2"/>
        <v>0</v>
      </c>
      <c r="I17" s="164" t="s">
        <v>291</v>
      </c>
      <c r="J17" s="164" t="str">
        <f>シングルス（エントリー）!J18&amp;" "&amp;シングルス（エントリー）!K18&amp;" "&amp;シングルス（エントリー）!L18</f>
        <v>  </v>
      </c>
      <c r="K17" s="164">
        <f t="shared" si="3"/>
        <v>0</v>
      </c>
      <c r="L17" s="164">
        <f>シングルス（エントリー）!M18</f>
        <v>0</v>
      </c>
      <c r="M17" s="164">
        <f>シングルス（エントリー）!N18</f>
        <v>0</v>
      </c>
      <c r="O17" s="164">
        <f t="shared" si="4"/>
        <v>0</v>
      </c>
      <c r="P17" s="164">
        <f t="shared" si="5"/>
        <v>0</v>
      </c>
      <c r="Q17" s="164" t="s">
        <v>174</v>
      </c>
      <c r="R17" s="164" t="str">
        <f>ダブルス（エントリー）!D29&amp;" "&amp;ダブルス（エントリー）!E29&amp;" "&amp;ダブルス（エントリー）!F29</f>
        <v>  </v>
      </c>
      <c r="S17" s="164">
        <f>ダブルス（エントリー）!G29</f>
        <v>0</v>
      </c>
      <c r="T17" s="164">
        <f>ダブルス（エントリー）!H29</f>
        <v>0</v>
      </c>
      <c r="U17" s="164" t="str">
        <f>ダブルス（エントリー）!D30&amp;" "&amp;ダブルス（エントリー）!E30&amp;" "&amp;ダブルス（エントリー）!F30</f>
        <v>  </v>
      </c>
      <c r="V17" s="164">
        <f>ダブルス（エントリー）!G30</f>
        <v>0</v>
      </c>
      <c r="W17" s="164">
        <f>ダブルス（エントリー）!H30</f>
        <v>0</v>
      </c>
      <c r="X17" s="164">
        <f t="shared" si="6"/>
        <v>0</v>
      </c>
      <c r="Y17" s="164">
        <f t="shared" si="7"/>
        <v>0</v>
      </c>
      <c r="Z17" s="164">
        <f t="shared" si="8"/>
        <v>0</v>
      </c>
      <c r="AA17" s="164" t="s">
        <v>174</v>
      </c>
      <c r="AB17" s="164" t="str">
        <f>ダブルス（エントリー）!K29&amp;" "&amp;ダブルス（エントリー）!L29&amp;" "&amp;ダブルス（エントリー）!M29</f>
        <v>  </v>
      </c>
      <c r="AC17" s="164">
        <f>ダブルス（エントリー）!N29</f>
        <v>0</v>
      </c>
      <c r="AD17" s="164">
        <f>ダブルス（エントリー）!O29</f>
        <v>0</v>
      </c>
      <c r="AE17" s="164" t="str">
        <f>ダブルス（エントリー）!K30&amp;" "&amp;ダブルス（エントリー）!L30&amp;" "&amp;ダブルス（エントリー）!M30</f>
        <v>  </v>
      </c>
      <c r="AF17" s="164">
        <f>ダブルス（エントリー）!N30</f>
        <v>0</v>
      </c>
      <c r="AG17" s="164">
        <f>ダブルス（エントリー）!O30</f>
        <v>0</v>
      </c>
      <c r="AH17" s="164">
        <f t="shared" si="9"/>
        <v>0</v>
      </c>
      <c r="AJ17" s="164">
        <f t="shared" si="10"/>
        <v>0</v>
      </c>
      <c r="AK17" s="164">
        <f t="shared" si="11"/>
        <v>0</v>
      </c>
      <c r="AL17" s="164" t="s">
        <v>447</v>
      </c>
      <c r="AM17" s="164" t="str">
        <f>VLOOKUP($AL17&amp;AM$4,'団体（エントリー）'!$U$7:$AC$82,'データ※触らないでください'!AM$3,FALSE)</f>
        <v>  </v>
      </c>
      <c r="AN17" s="164" t="str">
        <f>VLOOKUP($AL17&amp;AN$4,'団体（エントリー）'!$U$7:$AC$82,'データ※触らないでください'!AN$3,FALSE)</f>
        <v>  </v>
      </c>
      <c r="AO17" s="164" t="str">
        <f>VLOOKUP($AL17&amp;AO$4,'団体（エントリー）'!$U$7:$AC$82,'データ※触らないでください'!AO$3,FALSE)</f>
        <v>  </v>
      </c>
      <c r="AP17" s="164" t="str">
        <f>VLOOKUP($AL17&amp;AP$4,'団体（エントリー）'!$U$7:$AC$82,'データ※触らないでください'!AP$3,FALSE)</f>
        <v>  </v>
      </c>
      <c r="AQ17" s="164" t="str">
        <f>VLOOKUP($AL17&amp;AQ$4,'団体（エントリー）'!$U$7:$AC$82,'データ※触らないでください'!AQ$3,FALSE)</f>
        <v>  </v>
      </c>
      <c r="AR17" s="164">
        <f>VLOOKUP($AL17&amp;AR$4,'団体（エントリー）'!$U$7:$AC$82,'データ※触らないでください'!AR$3,FALSE)</f>
        <v>0</v>
      </c>
      <c r="AS17" s="164">
        <f>VLOOKUP($AL17&amp;AS$4,'団体（エントリー）'!$U$7:$AC$82,'データ※触らないでください'!AS$3,FALSE)</f>
        <v>0</v>
      </c>
      <c r="AT17" s="164">
        <f>VLOOKUP($AL17&amp;AT$4,'団体（エントリー）'!$U$7:$AC$82,'データ※触らないでください'!AT$3,FALSE)</f>
        <v>0</v>
      </c>
      <c r="AU17" s="164">
        <f>VLOOKUP($AL17&amp;AU$4,'団体（エントリー）'!$U$7:$AC$82,'データ※触らないでください'!AU$3,FALSE)</f>
        <v>0</v>
      </c>
      <c r="AV17" s="164">
        <f>VLOOKUP($AL17&amp;AV$4,'団体（エントリー）'!$U$7:$AC$82,'データ※触らないでください'!AV$3,FALSE)</f>
        <v>0</v>
      </c>
      <c r="AW17" s="164">
        <f>VLOOKUP($AL17&amp;AW$4,'団体（エントリー）'!$U$7:$AC$82,'データ※触らないでください'!AW$3,FALSE)</f>
        <v>0</v>
      </c>
      <c r="AX17" s="164">
        <f>VLOOKUP($AL17&amp;AX$4,'団体（エントリー）'!$U$7:$AC$82,'データ※触らないでください'!AX$3,FALSE)</f>
        <v>0</v>
      </c>
      <c r="AY17" s="164">
        <f>VLOOKUP($AL17&amp;AY$4,'団体（エントリー）'!$U$7:$AC$82,'データ※触らないでください'!AY$3,FALSE)</f>
        <v>0</v>
      </c>
      <c r="AZ17" s="164">
        <f>VLOOKUP($AL17&amp;AZ$4,'団体（エントリー）'!$U$7:$AC$82,'データ※触らないでください'!AZ$3,FALSE)</f>
        <v>0</v>
      </c>
      <c r="BA17" s="164">
        <f>VLOOKUP($AL17&amp;BA$4,'団体（エントリー）'!$U$7:$AC$82,'データ※触らないでください'!BA$3,FALSE)</f>
        <v>0</v>
      </c>
      <c r="BB17" s="164">
        <f>VLOOKUP($AL17&amp;BB$4,'団体（エントリー）'!$U$7:$AC$82,'データ※触らないでください'!BB$3,FALSE)</f>
        <v>0</v>
      </c>
      <c r="BC17" s="164">
        <f>VLOOKUP($AL17&amp;BC$4,'団体（エントリー）'!$U$7:$AC$82,'データ※触らないでください'!BC$3,FALSE)</f>
        <v>0</v>
      </c>
      <c r="BD17" s="164">
        <f>VLOOKUP($AL17&amp;BD$4,'団体（エントリー）'!$U$7:$AC$82,'データ※触らないでください'!BD$3,FALSE)</f>
        <v>0</v>
      </c>
      <c r="BE17" s="164">
        <f>VLOOKUP($AL17&amp;BE$4,'団体（エントリー）'!$U$7:$AC$82,'データ※触らないでください'!BE$3,FALSE)</f>
        <v>0</v>
      </c>
      <c r="BF17" s="164">
        <f>VLOOKUP($AL17&amp;BF$4,'団体（エントリー）'!$U$7:$AC$82,'データ※触らないでください'!BF$3,FALSE)</f>
        <v>0</v>
      </c>
      <c r="BG17" s="164">
        <f t="shared" si="12"/>
        <v>0</v>
      </c>
      <c r="BH17" s="164">
        <f t="shared" si="13"/>
        <v>0</v>
      </c>
      <c r="BI17" s="164" t="s">
        <v>447</v>
      </c>
      <c r="BJ17" s="164" t="str">
        <f>VLOOKUP($AL17&amp;BJ$4,'団体（エントリー）'!$U$7:$AC$82,'データ※触らないでください'!BJ$3,FALSE)</f>
        <v>  </v>
      </c>
      <c r="BK17" s="164" t="str">
        <f>VLOOKUP($AL17&amp;BK$4,'団体（エントリー）'!$U$7:$AC$82,'データ※触らないでください'!BK$3,FALSE)</f>
        <v>  </v>
      </c>
      <c r="BL17" s="164" t="str">
        <f>VLOOKUP($AL17&amp;BL$4,'団体（エントリー）'!$U$7:$AC$82,'データ※触らないでください'!BL$3,FALSE)</f>
        <v>  </v>
      </c>
      <c r="BM17" s="164" t="str">
        <f>VLOOKUP($AL17&amp;BM$4,'団体（エントリー）'!$U$7:$AC$82,'データ※触らないでください'!BM$3,FALSE)</f>
        <v>  </v>
      </c>
      <c r="BN17" s="164" t="str">
        <f>VLOOKUP($AL17&amp;BN$4,'団体（エントリー）'!$U$7:$AC$82,'データ※触らないでください'!BN$3,FALSE)</f>
        <v>  </v>
      </c>
      <c r="BO17" s="164">
        <f>VLOOKUP($AL17&amp;BO$4,'団体（エントリー）'!$U$7:$AC$82,'データ※触らないでください'!BO$3,FALSE)</f>
        <v>0</v>
      </c>
      <c r="BP17" s="164">
        <f>VLOOKUP($AL17&amp;BP$4,'団体（エントリー）'!$U$7:$AC$82,'データ※触らないでください'!BP$3,FALSE)</f>
        <v>0</v>
      </c>
      <c r="BQ17" s="164">
        <f>VLOOKUP($AL17&amp;BQ$4,'団体（エントリー）'!$U$7:$AC$82,'データ※触らないでください'!BQ$3,FALSE)</f>
        <v>0</v>
      </c>
      <c r="BR17" s="164">
        <f>VLOOKUP($AL17&amp;BR$4,'団体（エントリー）'!$U$7:$AC$82,'データ※触らないでください'!BR$3,FALSE)</f>
        <v>0</v>
      </c>
      <c r="BS17" s="164">
        <f>VLOOKUP($AL17&amp;BS$4,'団体（エントリー）'!$U$7:$AC$82,'データ※触らないでください'!BS$3,FALSE)</f>
        <v>0</v>
      </c>
      <c r="BT17" s="164">
        <f>VLOOKUP($AL17&amp;BT$4,'団体（エントリー）'!$U$7:$AC$82,'データ※触らないでください'!BT$3,FALSE)</f>
        <v>0</v>
      </c>
      <c r="BU17" s="164">
        <f>VLOOKUP($AL17&amp;BU$4,'団体（エントリー）'!$U$7:$AC$82,'データ※触らないでください'!BU$3,FALSE)</f>
        <v>0</v>
      </c>
      <c r="BV17" s="164">
        <f>VLOOKUP($AL17&amp;BV$4,'団体（エントリー）'!$U$7:$AC$82,'データ※触らないでください'!BV$3,FALSE)</f>
        <v>0</v>
      </c>
      <c r="BW17" s="164">
        <f>VLOOKUP($AL17&amp;BW$4,'団体（エントリー）'!$U$7:$AC$82,'データ※触らないでください'!BW$3,FALSE)</f>
        <v>0</v>
      </c>
      <c r="BX17" s="164">
        <f>VLOOKUP($AL17&amp;BX$4,'団体（エントリー）'!$U$7:$AC$82,'データ※触らないでください'!BX$3,FALSE)</f>
        <v>0</v>
      </c>
      <c r="BY17" s="164">
        <f>VLOOKUP($AL17&amp;BY$4,'団体（エントリー）'!$U$7:$AC$82,'データ※触らないでください'!BY$3,FALSE)</f>
        <v>0</v>
      </c>
      <c r="BZ17" s="164">
        <f>VLOOKUP($AL17&amp;BZ$4,'団体（エントリー）'!$U$7:$AC$82,'データ※触らないでください'!BZ$3,FALSE)</f>
        <v>0</v>
      </c>
      <c r="CA17" s="164">
        <f>VLOOKUP($AL17&amp;CA$4,'団体（エントリー）'!$U$7:$AC$82,'データ※触らないでください'!CA$3,FALSE)</f>
        <v>0</v>
      </c>
      <c r="CB17" s="164">
        <f>VLOOKUP($AL17&amp;CB$4,'団体（エントリー）'!$U$7:$AC$82,'データ※触らないでください'!CB$3,FALSE)</f>
        <v>0</v>
      </c>
      <c r="CC17" s="164">
        <f>VLOOKUP($AL17&amp;CC$4,'団体（エントリー）'!$U$7:$AC$82,'データ※触らないでください'!CC$3,FALSE)</f>
        <v>0</v>
      </c>
    </row>
    <row r="18" spans="2:81" ht="13.5" hidden="1">
      <c r="B18" s="164">
        <f t="shared" si="0"/>
        <v>0</v>
      </c>
      <c r="C18" s="164" t="s">
        <v>227</v>
      </c>
      <c r="D18" s="164" t="str">
        <f>シングルス（エントリー）!C19&amp;" "&amp;シングルス（エントリー）!D19&amp;" "&amp;シングルス（エントリー）!E19</f>
        <v>  </v>
      </c>
      <c r="E18" s="164">
        <f t="shared" si="1"/>
        <v>0</v>
      </c>
      <c r="F18" s="164">
        <f>シングルス（エントリー）!F19</f>
        <v>0</v>
      </c>
      <c r="G18" s="164">
        <f>シングルス（エントリー）!G19</f>
        <v>0</v>
      </c>
      <c r="H18" s="164">
        <f t="shared" si="2"/>
        <v>0</v>
      </c>
      <c r="I18" s="164" t="s">
        <v>292</v>
      </c>
      <c r="J18" s="164" t="str">
        <f>シングルス（エントリー）!J19&amp;" "&amp;シングルス（エントリー）!K19&amp;" "&amp;シングルス（エントリー）!L19</f>
        <v>  </v>
      </c>
      <c r="K18" s="164">
        <f t="shared" si="3"/>
        <v>0</v>
      </c>
      <c r="L18" s="164">
        <f>シングルス（エントリー）!M19</f>
        <v>0</v>
      </c>
      <c r="M18" s="164">
        <f>シングルス（エントリー）!N19</f>
        <v>0</v>
      </c>
      <c r="O18" s="164">
        <f t="shared" si="4"/>
        <v>0</v>
      </c>
      <c r="P18" s="164">
        <f t="shared" si="5"/>
        <v>0</v>
      </c>
      <c r="Q18" s="164" t="s">
        <v>175</v>
      </c>
      <c r="R18" s="164" t="str">
        <f>ダブルス（エントリー）!D31&amp;" "&amp;ダブルス（エントリー）!E31&amp;" "&amp;ダブルス（エントリー）!F31</f>
        <v>  </v>
      </c>
      <c r="S18" s="164">
        <f>ダブルス（エントリー）!G31</f>
        <v>0</v>
      </c>
      <c r="T18" s="164">
        <f>ダブルス（エントリー）!H31</f>
        <v>0</v>
      </c>
      <c r="U18" s="164" t="str">
        <f>ダブルス（エントリー）!D32&amp;" "&amp;ダブルス（エントリー）!E32&amp;" "&amp;ダブルス（エントリー）!F32</f>
        <v>  </v>
      </c>
      <c r="V18" s="164">
        <f>ダブルス（エントリー）!G32</f>
        <v>0</v>
      </c>
      <c r="W18" s="164">
        <f>ダブルス（エントリー）!H32</f>
        <v>0</v>
      </c>
      <c r="X18" s="164">
        <f t="shared" si="6"/>
        <v>0</v>
      </c>
      <c r="Y18" s="164">
        <f t="shared" si="7"/>
        <v>0</v>
      </c>
      <c r="Z18" s="164">
        <f t="shared" si="8"/>
        <v>0</v>
      </c>
      <c r="AA18" s="164" t="s">
        <v>175</v>
      </c>
      <c r="AB18" s="164" t="str">
        <f>ダブルス（エントリー）!K31&amp;" "&amp;ダブルス（エントリー）!L31&amp;" "&amp;ダブルス（エントリー）!M31</f>
        <v>  </v>
      </c>
      <c r="AC18" s="164">
        <f>ダブルス（エントリー）!N31</f>
        <v>0</v>
      </c>
      <c r="AD18" s="164">
        <f>ダブルス（エントリー）!O31</f>
        <v>0</v>
      </c>
      <c r="AE18" s="164" t="str">
        <f>ダブルス（エントリー）!K32&amp;" "&amp;ダブルス（エントリー）!L32&amp;" "&amp;ダブルス（エントリー）!M32</f>
        <v>  </v>
      </c>
      <c r="AF18" s="164">
        <f>ダブルス（エントリー）!N32</f>
        <v>0</v>
      </c>
      <c r="AG18" s="164">
        <f>ダブルス（エントリー）!O32</f>
        <v>0</v>
      </c>
      <c r="AH18" s="164">
        <f t="shared" si="9"/>
        <v>0</v>
      </c>
      <c r="AJ18" s="164">
        <f t="shared" si="10"/>
        <v>0</v>
      </c>
      <c r="AK18" s="164">
        <f t="shared" si="11"/>
        <v>0</v>
      </c>
      <c r="AL18" s="164" t="s">
        <v>46</v>
      </c>
      <c r="AM18" s="164" t="str">
        <f>VLOOKUP($AL18&amp;AM$4,'団体（エントリー）'!$U$7:$AC$82,'データ※触らないでください'!AM$3,FALSE)</f>
        <v>  </v>
      </c>
      <c r="AN18" s="164" t="str">
        <f>VLOOKUP($AL18&amp;AN$4,'団体（エントリー）'!$U$7:$AC$82,'データ※触らないでください'!AN$3,FALSE)</f>
        <v>  </v>
      </c>
      <c r="AO18" s="164" t="str">
        <f>VLOOKUP($AL18&amp;AO$4,'団体（エントリー）'!$U$7:$AC$82,'データ※触らないでください'!AO$3,FALSE)</f>
        <v>  </v>
      </c>
      <c r="AP18" s="164" t="str">
        <f>VLOOKUP($AL18&amp;AP$4,'団体（エントリー）'!$U$7:$AC$82,'データ※触らないでください'!AP$3,FALSE)</f>
        <v>  </v>
      </c>
      <c r="AQ18" s="164" t="str">
        <f>VLOOKUP($AL18&amp;AQ$4,'団体（エントリー）'!$U$7:$AC$82,'データ※触らないでください'!AQ$3,FALSE)</f>
        <v>  </v>
      </c>
      <c r="AR18" s="164">
        <f>VLOOKUP($AL18&amp;AR$4,'団体（エントリー）'!$U$7:$AC$82,'データ※触らないでください'!AR$3,FALSE)</f>
        <v>0</v>
      </c>
      <c r="AS18" s="164">
        <f>VLOOKUP($AL18&amp;AS$4,'団体（エントリー）'!$U$7:$AC$82,'データ※触らないでください'!AS$3,FALSE)</f>
        <v>0</v>
      </c>
      <c r="AT18" s="164">
        <f>VLOOKUP($AL18&amp;AT$4,'団体（エントリー）'!$U$7:$AC$82,'データ※触らないでください'!AT$3,FALSE)</f>
        <v>0</v>
      </c>
      <c r="AU18" s="164">
        <f>VLOOKUP($AL18&amp;AU$4,'団体（エントリー）'!$U$7:$AC$82,'データ※触らないでください'!AU$3,FALSE)</f>
        <v>0</v>
      </c>
      <c r="AV18" s="164">
        <f>VLOOKUP($AL18&amp;AV$4,'団体（エントリー）'!$U$7:$AC$82,'データ※触らないでください'!AV$3,FALSE)</f>
        <v>0</v>
      </c>
      <c r="AW18" s="164">
        <f>VLOOKUP($AL18&amp;AW$4,'団体（エントリー）'!$U$7:$AC$82,'データ※触らないでください'!AW$3,FALSE)</f>
        <v>0</v>
      </c>
      <c r="AX18" s="164">
        <f>VLOOKUP($AL18&amp;AX$4,'団体（エントリー）'!$U$7:$AC$82,'データ※触らないでください'!AX$3,FALSE)</f>
        <v>0</v>
      </c>
      <c r="AY18" s="164">
        <f>VLOOKUP($AL18&amp;AY$4,'団体（エントリー）'!$U$7:$AC$82,'データ※触らないでください'!AY$3,FALSE)</f>
        <v>0</v>
      </c>
      <c r="AZ18" s="164">
        <f>VLOOKUP($AL18&amp;AZ$4,'団体（エントリー）'!$U$7:$AC$82,'データ※触らないでください'!AZ$3,FALSE)</f>
        <v>0</v>
      </c>
      <c r="BA18" s="164">
        <f>VLOOKUP($AL18&amp;BA$4,'団体（エントリー）'!$U$7:$AC$82,'データ※触らないでください'!BA$3,FALSE)</f>
        <v>0</v>
      </c>
      <c r="BB18" s="164">
        <f>VLOOKUP($AL18&amp;BB$4,'団体（エントリー）'!$U$7:$AC$82,'データ※触らないでください'!BB$3,FALSE)</f>
        <v>0</v>
      </c>
      <c r="BC18" s="164">
        <f>VLOOKUP($AL18&amp;BC$4,'団体（エントリー）'!$U$7:$AC$82,'データ※触らないでください'!BC$3,FALSE)</f>
        <v>0</v>
      </c>
      <c r="BD18" s="164">
        <f>VLOOKUP($AL18&amp;BD$4,'団体（エントリー）'!$U$7:$AC$82,'データ※触らないでください'!BD$3,FALSE)</f>
        <v>0</v>
      </c>
      <c r="BE18" s="164">
        <f>VLOOKUP($AL18&amp;BE$4,'団体（エントリー）'!$U$7:$AC$82,'データ※触らないでください'!BE$3,FALSE)</f>
        <v>0</v>
      </c>
      <c r="BF18" s="164">
        <f>VLOOKUP($AL18&amp;BF$4,'団体（エントリー）'!$U$7:$AC$82,'データ※触らないでください'!BF$3,FALSE)</f>
        <v>0</v>
      </c>
      <c r="BG18" s="164">
        <f t="shared" si="12"/>
        <v>0</v>
      </c>
      <c r="BH18" s="164">
        <f t="shared" si="13"/>
        <v>0</v>
      </c>
      <c r="BI18" s="164" t="s">
        <v>46</v>
      </c>
      <c r="BJ18" s="164" t="str">
        <f>VLOOKUP($AL18&amp;BJ$4,'団体（エントリー）'!$U$7:$AC$82,'データ※触らないでください'!BJ$3,FALSE)</f>
        <v>  </v>
      </c>
      <c r="BK18" s="164" t="str">
        <f>VLOOKUP($AL18&amp;BK$4,'団体（エントリー）'!$U$7:$AC$82,'データ※触らないでください'!BK$3,FALSE)</f>
        <v>  </v>
      </c>
      <c r="BL18" s="164" t="str">
        <f>VLOOKUP($AL18&amp;BL$4,'団体（エントリー）'!$U$7:$AC$82,'データ※触らないでください'!BL$3,FALSE)</f>
        <v>  </v>
      </c>
      <c r="BM18" s="164" t="str">
        <f>VLOOKUP($AL18&amp;BM$4,'団体（エントリー）'!$U$7:$AC$82,'データ※触らないでください'!BM$3,FALSE)</f>
        <v>  </v>
      </c>
      <c r="BN18" s="164" t="str">
        <f>VLOOKUP($AL18&amp;BN$4,'団体（エントリー）'!$U$7:$AC$82,'データ※触らないでください'!BN$3,FALSE)</f>
        <v>  </v>
      </c>
      <c r="BO18" s="164">
        <f>VLOOKUP($AL18&amp;BO$4,'団体（エントリー）'!$U$7:$AC$82,'データ※触らないでください'!BO$3,FALSE)</f>
        <v>0</v>
      </c>
      <c r="BP18" s="164">
        <f>VLOOKUP($AL18&amp;BP$4,'団体（エントリー）'!$U$7:$AC$82,'データ※触らないでください'!BP$3,FALSE)</f>
        <v>0</v>
      </c>
      <c r="BQ18" s="164">
        <f>VLOOKUP($AL18&amp;BQ$4,'団体（エントリー）'!$U$7:$AC$82,'データ※触らないでください'!BQ$3,FALSE)</f>
        <v>0</v>
      </c>
      <c r="BR18" s="164">
        <f>VLOOKUP($AL18&amp;BR$4,'団体（エントリー）'!$U$7:$AC$82,'データ※触らないでください'!BR$3,FALSE)</f>
        <v>0</v>
      </c>
      <c r="BS18" s="164">
        <f>VLOOKUP($AL18&amp;BS$4,'団体（エントリー）'!$U$7:$AC$82,'データ※触らないでください'!BS$3,FALSE)</f>
        <v>0</v>
      </c>
      <c r="BT18" s="164">
        <f>VLOOKUP($AL18&amp;BT$4,'団体（エントリー）'!$U$7:$AC$82,'データ※触らないでください'!BT$3,FALSE)</f>
        <v>0</v>
      </c>
      <c r="BU18" s="164">
        <f>VLOOKUP($AL18&amp;BU$4,'団体（エントリー）'!$U$7:$AC$82,'データ※触らないでください'!BU$3,FALSE)</f>
        <v>0</v>
      </c>
      <c r="BV18" s="164">
        <f>VLOOKUP($AL18&amp;BV$4,'団体（エントリー）'!$U$7:$AC$82,'データ※触らないでください'!BV$3,FALSE)</f>
        <v>0</v>
      </c>
      <c r="BW18" s="164">
        <f>VLOOKUP($AL18&amp;BW$4,'団体（エントリー）'!$U$7:$AC$82,'データ※触らないでください'!BW$3,FALSE)</f>
        <v>0</v>
      </c>
      <c r="BX18" s="164">
        <f>VLOOKUP($AL18&amp;BX$4,'団体（エントリー）'!$U$7:$AC$82,'データ※触らないでください'!BX$3,FALSE)</f>
        <v>0</v>
      </c>
      <c r="BY18" s="164">
        <f>VLOOKUP($AL18&amp;BY$4,'団体（エントリー）'!$U$7:$AC$82,'データ※触らないでください'!BY$3,FALSE)</f>
        <v>0</v>
      </c>
      <c r="BZ18" s="164">
        <f>VLOOKUP($AL18&amp;BZ$4,'団体（エントリー）'!$U$7:$AC$82,'データ※触らないでください'!BZ$3,FALSE)</f>
        <v>0</v>
      </c>
      <c r="CA18" s="164">
        <f>VLOOKUP($AL18&amp;CA$4,'団体（エントリー）'!$U$7:$AC$82,'データ※触らないでください'!CA$3,FALSE)</f>
        <v>0</v>
      </c>
      <c r="CB18" s="164">
        <f>VLOOKUP($AL18&amp;CB$4,'団体（エントリー）'!$U$7:$AC$82,'データ※触らないでください'!CB$3,FALSE)</f>
        <v>0</v>
      </c>
      <c r="CC18" s="164">
        <f>VLOOKUP($AL18&amp;CC$4,'団体（エントリー）'!$U$7:$AC$82,'データ※触らないでください'!CC$3,FALSE)</f>
        <v>0</v>
      </c>
    </row>
    <row r="19" spans="2:81" ht="13.5" hidden="1">
      <c r="B19" s="164">
        <f t="shared" si="0"/>
        <v>0</v>
      </c>
      <c r="C19" s="164" t="s">
        <v>228</v>
      </c>
      <c r="D19" s="164" t="str">
        <f>シングルス（エントリー）!C20&amp;" "&amp;シングルス（エントリー）!D20&amp;" "&amp;シングルス（エントリー）!E20</f>
        <v>  </v>
      </c>
      <c r="E19" s="164">
        <f t="shared" si="1"/>
        <v>0</v>
      </c>
      <c r="F19" s="164">
        <f>シングルス（エントリー）!F20</f>
        <v>0</v>
      </c>
      <c r="G19" s="164">
        <f>シングルス（エントリー）!G20</f>
        <v>0</v>
      </c>
      <c r="H19" s="164">
        <f t="shared" si="2"/>
        <v>0</v>
      </c>
      <c r="I19" s="164" t="s">
        <v>293</v>
      </c>
      <c r="J19" s="164" t="str">
        <f>シングルス（エントリー）!J20&amp;" "&amp;シングルス（エントリー）!K20&amp;" "&amp;シングルス（エントリー）!L20</f>
        <v>  </v>
      </c>
      <c r="K19" s="164">
        <f t="shared" si="3"/>
        <v>0</v>
      </c>
      <c r="L19" s="164">
        <f>シングルス（エントリー）!M20</f>
        <v>0</v>
      </c>
      <c r="M19" s="164">
        <f>シングルス（エントリー）!N20</f>
        <v>0</v>
      </c>
      <c r="O19" s="164">
        <f t="shared" si="4"/>
        <v>0</v>
      </c>
      <c r="P19" s="164">
        <f t="shared" si="5"/>
        <v>0</v>
      </c>
      <c r="Q19" s="164" t="s">
        <v>176</v>
      </c>
      <c r="R19" s="164" t="str">
        <f>ダブルス（エントリー）!D33&amp;" "&amp;ダブルス（エントリー）!E33&amp;" "&amp;ダブルス（エントリー）!F33</f>
        <v>  </v>
      </c>
      <c r="S19" s="164">
        <f>ダブルス（エントリー）!G33</f>
        <v>0</v>
      </c>
      <c r="T19" s="164">
        <f>ダブルス（エントリー）!H33</f>
        <v>0</v>
      </c>
      <c r="U19" s="164" t="str">
        <f>ダブルス（エントリー）!D34&amp;" "&amp;ダブルス（エントリー）!E34&amp;" "&amp;ダブルス（エントリー）!F34</f>
        <v>  </v>
      </c>
      <c r="V19" s="164">
        <f>ダブルス（エントリー）!G34</f>
        <v>0</v>
      </c>
      <c r="W19" s="164">
        <f>ダブルス（エントリー）!H34</f>
        <v>0</v>
      </c>
      <c r="X19" s="164">
        <f t="shared" si="6"/>
        <v>0</v>
      </c>
      <c r="Y19" s="164">
        <f t="shared" si="7"/>
        <v>0</v>
      </c>
      <c r="Z19" s="164">
        <f t="shared" si="8"/>
        <v>0</v>
      </c>
      <c r="AA19" s="164" t="s">
        <v>176</v>
      </c>
      <c r="AB19" s="164" t="str">
        <f>ダブルス（エントリー）!K33&amp;" "&amp;ダブルス（エントリー）!L33&amp;" "&amp;ダブルス（エントリー）!M33</f>
        <v>  </v>
      </c>
      <c r="AC19" s="164">
        <f>ダブルス（エントリー）!N33</f>
        <v>0</v>
      </c>
      <c r="AD19" s="164">
        <f>ダブルス（エントリー）!O33</f>
        <v>0</v>
      </c>
      <c r="AE19" s="164" t="str">
        <f>ダブルス（エントリー）!K34&amp;" "&amp;ダブルス（エントリー）!L34&amp;" "&amp;ダブルス（エントリー）!M34</f>
        <v>  </v>
      </c>
      <c r="AF19" s="164">
        <f>ダブルス（エントリー）!N34</f>
        <v>0</v>
      </c>
      <c r="AG19" s="164">
        <f>ダブルス（エントリー）!O34</f>
        <v>0</v>
      </c>
      <c r="AH19" s="164">
        <f t="shared" si="9"/>
        <v>0</v>
      </c>
      <c r="AJ19" s="164">
        <f t="shared" si="10"/>
        <v>0</v>
      </c>
      <c r="AK19" s="164">
        <f t="shared" si="11"/>
        <v>0</v>
      </c>
      <c r="AL19" s="164" t="s">
        <v>448</v>
      </c>
      <c r="AM19" s="164" t="str">
        <f>VLOOKUP($AL19&amp;AM$4,'団体（エントリー）'!$U$7:$AC$82,'データ※触らないでください'!AM$3,FALSE)</f>
        <v>  </v>
      </c>
      <c r="AN19" s="164" t="str">
        <f>VLOOKUP($AL19&amp;AN$4,'団体（エントリー）'!$U$7:$AC$82,'データ※触らないでください'!AN$3,FALSE)</f>
        <v>  </v>
      </c>
      <c r="AO19" s="164" t="str">
        <f>VLOOKUP($AL19&amp;AO$4,'団体（エントリー）'!$U$7:$AC$82,'データ※触らないでください'!AO$3,FALSE)</f>
        <v>  </v>
      </c>
      <c r="AP19" s="164" t="str">
        <f>VLOOKUP($AL19&amp;AP$4,'団体（エントリー）'!$U$7:$AC$82,'データ※触らないでください'!AP$3,FALSE)</f>
        <v>  </v>
      </c>
      <c r="AQ19" s="164" t="str">
        <f>VLOOKUP($AL19&amp;AQ$4,'団体（エントリー）'!$U$7:$AC$82,'データ※触らないでください'!AQ$3,FALSE)</f>
        <v>  </v>
      </c>
      <c r="AR19" s="164">
        <f>VLOOKUP($AL19&amp;AR$4,'団体（エントリー）'!$U$7:$AC$82,'データ※触らないでください'!AR$3,FALSE)</f>
        <v>0</v>
      </c>
      <c r="AS19" s="164">
        <f>VLOOKUP($AL19&amp;AS$4,'団体（エントリー）'!$U$7:$AC$82,'データ※触らないでください'!AS$3,FALSE)</f>
        <v>0</v>
      </c>
      <c r="AT19" s="164">
        <f>VLOOKUP($AL19&amp;AT$4,'団体（エントリー）'!$U$7:$AC$82,'データ※触らないでください'!AT$3,FALSE)</f>
        <v>0</v>
      </c>
      <c r="AU19" s="164">
        <f>VLOOKUP($AL19&amp;AU$4,'団体（エントリー）'!$U$7:$AC$82,'データ※触らないでください'!AU$3,FALSE)</f>
        <v>0</v>
      </c>
      <c r="AV19" s="164">
        <f>VLOOKUP($AL19&amp;AV$4,'団体（エントリー）'!$U$7:$AC$82,'データ※触らないでください'!AV$3,FALSE)</f>
        <v>0</v>
      </c>
      <c r="AW19" s="164">
        <f>VLOOKUP($AL19&amp;AW$4,'団体（エントリー）'!$U$7:$AC$82,'データ※触らないでください'!AW$3,FALSE)</f>
        <v>0</v>
      </c>
      <c r="AX19" s="164">
        <f>VLOOKUP($AL19&amp;AX$4,'団体（エントリー）'!$U$7:$AC$82,'データ※触らないでください'!AX$3,FALSE)</f>
        <v>0</v>
      </c>
      <c r="AY19" s="164">
        <f>VLOOKUP($AL19&amp;AY$4,'団体（エントリー）'!$U$7:$AC$82,'データ※触らないでください'!AY$3,FALSE)</f>
        <v>0</v>
      </c>
      <c r="AZ19" s="164">
        <f>VLOOKUP($AL19&amp;AZ$4,'団体（エントリー）'!$U$7:$AC$82,'データ※触らないでください'!AZ$3,FALSE)</f>
        <v>0</v>
      </c>
      <c r="BA19" s="164">
        <f>VLOOKUP($AL19&amp;BA$4,'団体（エントリー）'!$U$7:$AC$82,'データ※触らないでください'!BA$3,FALSE)</f>
        <v>0</v>
      </c>
      <c r="BB19" s="164">
        <f>VLOOKUP($AL19&amp;BB$4,'団体（エントリー）'!$U$7:$AC$82,'データ※触らないでください'!BB$3,FALSE)</f>
        <v>0</v>
      </c>
      <c r="BC19" s="164">
        <f>VLOOKUP($AL19&amp;BC$4,'団体（エントリー）'!$U$7:$AC$82,'データ※触らないでください'!BC$3,FALSE)</f>
        <v>0</v>
      </c>
      <c r="BD19" s="164">
        <f>VLOOKUP($AL19&amp;BD$4,'団体（エントリー）'!$U$7:$AC$82,'データ※触らないでください'!BD$3,FALSE)</f>
        <v>0</v>
      </c>
      <c r="BE19" s="164">
        <f>VLOOKUP($AL19&amp;BE$4,'団体（エントリー）'!$U$7:$AC$82,'データ※触らないでください'!BE$3,FALSE)</f>
        <v>0</v>
      </c>
      <c r="BF19" s="164">
        <f>VLOOKUP($AL19&amp;BF$4,'団体（エントリー）'!$U$7:$AC$82,'データ※触らないでください'!BF$3,FALSE)</f>
        <v>0</v>
      </c>
      <c r="BG19" s="164">
        <f t="shared" si="12"/>
        <v>0</v>
      </c>
      <c r="BH19" s="164">
        <f t="shared" si="13"/>
        <v>0</v>
      </c>
      <c r="BI19" s="164" t="s">
        <v>448</v>
      </c>
      <c r="BJ19" s="164" t="str">
        <f>VLOOKUP($AL19&amp;BJ$4,'団体（エントリー）'!$U$7:$AC$82,'データ※触らないでください'!BJ$3,FALSE)</f>
        <v>  </v>
      </c>
      <c r="BK19" s="164" t="str">
        <f>VLOOKUP($AL19&amp;BK$4,'団体（エントリー）'!$U$7:$AC$82,'データ※触らないでください'!BK$3,FALSE)</f>
        <v>  </v>
      </c>
      <c r="BL19" s="164" t="str">
        <f>VLOOKUP($AL19&amp;BL$4,'団体（エントリー）'!$U$7:$AC$82,'データ※触らないでください'!BL$3,FALSE)</f>
        <v>  </v>
      </c>
      <c r="BM19" s="164" t="str">
        <f>VLOOKUP($AL19&amp;BM$4,'団体（エントリー）'!$U$7:$AC$82,'データ※触らないでください'!BM$3,FALSE)</f>
        <v>  </v>
      </c>
      <c r="BN19" s="164" t="str">
        <f>VLOOKUP($AL19&amp;BN$4,'団体（エントリー）'!$U$7:$AC$82,'データ※触らないでください'!BN$3,FALSE)</f>
        <v>  </v>
      </c>
      <c r="BO19" s="164">
        <f>VLOOKUP($AL19&amp;BO$4,'団体（エントリー）'!$U$7:$AC$82,'データ※触らないでください'!BO$3,FALSE)</f>
        <v>0</v>
      </c>
      <c r="BP19" s="164">
        <f>VLOOKUP($AL19&amp;BP$4,'団体（エントリー）'!$U$7:$AC$82,'データ※触らないでください'!BP$3,FALSE)</f>
        <v>0</v>
      </c>
      <c r="BQ19" s="164">
        <f>VLOOKUP($AL19&amp;BQ$4,'団体（エントリー）'!$U$7:$AC$82,'データ※触らないでください'!BQ$3,FALSE)</f>
        <v>0</v>
      </c>
      <c r="BR19" s="164">
        <f>VLOOKUP($AL19&amp;BR$4,'団体（エントリー）'!$U$7:$AC$82,'データ※触らないでください'!BR$3,FALSE)</f>
        <v>0</v>
      </c>
      <c r="BS19" s="164">
        <f>VLOOKUP($AL19&amp;BS$4,'団体（エントリー）'!$U$7:$AC$82,'データ※触らないでください'!BS$3,FALSE)</f>
        <v>0</v>
      </c>
      <c r="BT19" s="164">
        <f>VLOOKUP($AL19&amp;BT$4,'団体（エントリー）'!$U$7:$AC$82,'データ※触らないでください'!BT$3,FALSE)</f>
        <v>0</v>
      </c>
      <c r="BU19" s="164">
        <f>VLOOKUP($AL19&amp;BU$4,'団体（エントリー）'!$U$7:$AC$82,'データ※触らないでください'!BU$3,FALSE)</f>
        <v>0</v>
      </c>
      <c r="BV19" s="164">
        <f>VLOOKUP($AL19&amp;BV$4,'団体（エントリー）'!$U$7:$AC$82,'データ※触らないでください'!BV$3,FALSE)</f>
        <v>0</v>
      </c>
      <c r="BW19" s="164">
        <f>VLOOKUP($AL19&amp;BW$4,'団体（エントリー）'!$U$7:$AC$82,'データ※触らないでください'!BW$3,FALSE)</f>
        <v>0</v>
      </c>
      <c r="BX19" s="164">
        <f>VLOOKUP($AL19&amp;BX$4,'団体（エントリー）'!$U$7:$AC$82,'データ※触らないでください'!BX$3,FALSE)</f>
        <v>0</v>
      </c>
      <c r="BY19" s="164">
        <f>VLOOKUP($AL19&amp;BY$4,'団体（エントリー）'!$U$7:$AC$82,'データ※触らないでください'!BY$3,FALSE)</f>
        <v>0</v>
      </c>
      <c r="BZ19" s="164">
        <f>VLOOKUP($AL19&amp;BZ$4,'団体（エントリー）'!$U$7:$AC$82,'データ※触らないでください'!BZ$3,FALSE)</f>
        <v>0</v>
      </c>
      <c r="CA19" s="164">
        <f>VLOOKUP($AL19&amp;CA$4,'団体（エントリー）'!$U$7:$AC$82,'データ※触らないでください'!CA$3,FALSE)</f>
        <v>0</v>
      </c>
      <c r="CB19" s="164">
        <f>VLOOKUP($AL19&amp;CB$4,'団体（エントリー）'!$U$7:$AC$82,'データ※触らないでください'!CB$3,FALSE)</f>
        <v>0</v>
      </c>
      <c r="CC19" s="164">
        <f>VLOOKUP($AL19&amp;CC$4,'団体（エントリー）'!$U$7:$AC$82,'データ※触らないでください'!CC$3,FALSE)</f>
        <v>0</v>
      </c>
    </row>
    <row r="20" spans="2:81" ht="13.5">
      <c r="B20" s="164">
        <f t="shared" si="0"/>
        <v>0</v>
      </c>
      <c r="C20" s="164" t="s">
        <v>229</v>
      </c>
      <c r="D20" s="164" t="str">
        <f>シングルス（エントリー）!C21&amp;" "&amp;シングルス（エントリー）!D21&amp;" "&amp;シングルス（エントリー）!E21</f>
        <v>  </v>
      </c>
      <c r="E20" s="164">
        <f t="shared" si="1"/>
        <v>0</v>
      </c>
      <c r="F20" s="164">
        <f>シングルス（エントリー）!F21</f>
        <v>0</v>
      </c>
      <c r="G20" s="164">
        <f>シングルス（エントリー）!G21</f>
        <v>0</v>
      </c>
      <c r="H20" s="164">
        <f t="shared" si="2"/>
        <v>0</v>
      </c>
      <c r="I20" s="164" t="s">
        <v>294</v>
      </c>
      <c r="J20" s="164" t="str">
        <f>シングルス（エントリー）!J21&amp;" "&amp;シングルス（エントリー）!K21&amp;" "&amp;シングルス（エントリー）!L21</f>
        <v>  </v>
      </c>
      <c r="K20" s="164">
        <f t="shared" si="3"/>
        <v>0</v>
      </c>
      <c r="L20" s="164">
        <f>シングルス（エントリー）!M21</f>
        <v>0</v>
      </c>
      <c r="M20" s="164">
        <f>シングルス（エントリー）!N21</f>
        <v>0</v>
      </c>
      <c r="O20" s="164">
        <f t="shared" si="4"/>
        <v>0</v>
      </c>
      <c r="P20" s="164">
        <f t="shared" si="5"/>
        <v>0</v>
      </c>
      <c r="Q20" s="164" t="s">
        <v>177</v>
      </c>
      <c r="R20" s="164" t="str">
        <f>ダブルス（エントリー）!D35&amp;" "&amp;ダブルス（エントリー）!E35&amp;" "&amp;ダブルス（エントリー）!F35</f>
        <v>  </v>
      </c>
      <c r="S20" s="164">
        <f>ダブルス（エントリー）!G35</f>
        <v>0</v>
      </c>
      <c r="T20" s="164">
        <f>ダブルス（エントリー）!H35</f>
        <v>0</v>
      </c>
      <c r="U20" s="164" t="str">
        <f>ダブルス（エントリー）!D36&amp;" "&amp;ダブルス（エントリー）!E36&amp;" "&amp;ダブルス（エントリー）!F36</f>
        <v>  </v>
      </c>
      <c r="V20" s="164">
        <f>ダブルス（エントリー）!G36</f>
        <v>0</v>
      </c>
      <c r="W20" s="164">
        <f>ダブルス（エントリー）!H36</f>
        <v>0</v>
      </c>
      <c r="X20" s="164">
        <f t="shared" si="6"/>
        <v>0</v>
      </c>
      <c r="Y20" s="164">
        <f t="shared" si="7"/>
        <v>0</v>
      </c>
      <c r="Z20" s="164">
        <f t="shared" si="8"/>
        <v>0</v>
      </c>
      <c r="AA20" s="164" t="s">
        <v>177</v>
      </c>
      <c r="AB20" s="164" t="str">
        <f>ダブルス（エントリー）!K35&amp;" "&amp;ダブルス（エントリー）!L35&amp;" "&amp;ダブルス（エントリー）!M35</f>
        <v>  </v>
      </c>
      <c r="AC20" s="164">
        <f>ダブルス（エントリー）!N35</f>
        <v>0</v>
      </c>
      <c r="AD20" s="164">
        <f>ダブルス（エントリー）!O35</f>
        <v>0</v>
      </c>
      <c r="AE20" s="164" t="str">
        <f>ダブルス（エントリー）!K36&amp;" "&amp;ダブルス（エントリー）!L36&amp;" "&amp;ダブルス（エントリー）!M36</f>
        <v>  </v>
      </c>
      <c r="AF20" s="164">
        <f>ダブルス（エントリー）!N36</f>
        <v>0</v>
      </c>
      <c r="AG20" s="164">
        <f>ダブルス（エントリー）!O36</f>
        <v>0</v>
      </c>
      <c r="AH20" s="164">
        <f t="shared" si="9"/>
        <v>0</v>
      </c>
      <c r="AJ20" s="164">
        <f t="shared" si="10"/>
        <v>0</v>
      </c>
      <c r="AK20" s="164">
        <f t="shared" si="11"/>
        <v>0</v>
      </c>
      <c r="AL20" s="164" t="s">
        <v>449</v>
      </c>
      <c r="AM20" s="164" t="str">
        <f>VLOOKUP($AL20&amp;AM$4,'団体（エントリー）'!$U$7:$AC$82,'データ※触らないでください'!AM$3,FALSE)</f>
        <v>  </v>
      </c>
      <c r="AN20" s="164" t="str">
        <f>VLOOKUP($AL20&amp;AN$4,'団体（エントリー）'!$U$7:$AC$82,'データ※触らないでください'!AN$3,FALSE)</f>
        <v>  </v>
      </c>
      <c r="AO20" s="164" t="str">
        <f>VLOOKUP($AL20&amp;AO$4,'団体（エントリー）'!$U$7:$AC$82,'データ※触らないでください'!AO$3,FALSE)</f>
        <v>  </v>
      </c>
      <c r="AP20" s="164" t="str">
        <f>VLOOKUP($AL20&amp;AP$4,'団体（エントリー）'!$U$7:$AC$82,'データ※触らないでください'!AP$3,FALSE)</f>
        <v>  </v>
      </c>
      <c r="AQ20" s="164" t="str">
        <f>VLOOKUP($AL20&amp;AQ$4,'団体（エントリー）'!$U$7:$AC$82,'データ※触らないでください'!AQ$3,FALSE)</f>
        <v>  </v>
      </c>
      <c r="AR20" s="164">
        <f>VLOOKUP($AL20&amp;AR$4,'団体（エントリー）'!$U$7:$AC$82,'データ※触らないでください'!AR$3,FALSE)</f>
        <v>0</v>
      </c>
      <c r="AS20" s="164">
        <f>VLOOKUP($AL20&amp;AS$4,'団体（エントリー）'!$U$7:$AC$82,'データ※触らないでください'!AS$3,FALSE)</f>
        <v>0</v>
      </c>
      <c r="AT20" s="164">
        <f>VLOOKUP($AL20&amp;AT$4,'団体（エントリー）'!$U$7:$AC$82,'データ※触らないでください'!AT$3,FALSE)</f>
        <v>0</v>
      </c>
      <c r="AU20" s="164">
        <f>VLOOKUP($AL20&amp;AU$4,'団体（エントリー）'!$U$7:$AC$82,'データ※触らないでください'!AU$3,FALSE)</f>
        <v>0</v>
      </c>
      <c r="AV20" s="164">
        <f>VLOOKUP($AL20&amp;AV$4,'団体（エントリー）'!$U$7:$AC$82,'データ※触らないでください'!AV$3,FALSE)</f>
        <v>0</v>
      </c>
      <c r="AW20" s="164">
        <f>VLOOKUP($AL20&amp;AW$4,'団体（エントリー）'!$U$7:$AC$82,'データ※触らないでください'!AW$3,FALSE)</f>
        <v>0</v>
      </c>
      <c r="AX20" s="164">
        <f>VLOOKUP($AL20&amp;AX$4,'団体（エントリー）'!$U$7:$AC$82,'データ※触らないでください'!AX$3,FALSE)</f>
        <v>0</v>
      </c>
      <c r="AY20" s="164">
        <f>VLOOKUP($AL20&amp;AY$4,'団体（エントリー）'!$U$7:$AC$82,'データ※触らないでください'!AY$3,FALSE)</f>
        <v>0</v>
      </c>
      <c r="AZ20" s="164">
        <f>VLOOKUP($AL20&amp;AZ$4,'団体（エントリー）'!$U$7:$AC$82,'データ※触らないでください'!AZ$3,FALSE)</f>
        <v>0</v>
      </c>
      <c r="BA20" s="164">
        <f>VLOOKUP($AL20&amp;BA$4,'団体（エントリー）'!$U$7:$AC$82,'データ※触らないでください'!BA$3,FALSE)</f>
        <v>0</v>
      </c>
      <c r="BB20" s="164">
        <f>VLOOKUP($AL20&amp;BB$4,'団体（エントリー）'!$U$7:$AC$82,'データ※触らないでください'!BB$3,FALSE)</f>
        <v>0</v>
      </c>
      <c r="BC20" s="164">
        <f>VLOOKUP($AL20&amp;BC$4,'団体（エントリー）'!$U$7:$AC$82,'データ※触らないでください'!BC$3,FALSE)</f>
        <v>0</v>
      </c>
      <c r="BD20" s="164">
        <f>VLOOKUP($AL20&amp;BD$4,'団体（エントリー）'!$U$7:$AC$82,'データ※触らないでください'!BD$3,FALSE)</f>
        <v>0</v>
      </c>
      <c r="BE20" s="164">
        <f>VLOOKUP($AL20&amp;BE$4,'団体（エントリー）'!$U$7:$AC$82,'データ※触らないでください'!BE$3,FALSE)</f>
        <v>0</v>
      </c>
      <c r="BF20" s="164">
        <f>VLOOKUP($AL20&amp;BF$4,'団体（エントリー）'!$U$7:$AC$82,'データ※触らないでください'!BF$3,FALSE)</f>
        <v>0</v>
      </c>
      <c r="BG20" s="164">
        <f t="shared" si="12"/>
        <v>0</v>
      </c>
      <c r="BH20" s="164">
        <f t="shared" si="13"/>
        <v>0</v>
      </c>
      <c r="BI20" s="164" t="s">
        <v>449</v>
      </c>
      <c r="BJ20" s="164" t="str">
        <f>VLOOKUP($AL20&amp;BJ$4,'団体（エントリー）'!$U$7:$AC$82,'データ※触らないでください'!BJ$3,FALSE)</f>
        <v>  </v>
      </c>
      <c r="BK20" s="164" t="str">
        <f>VLOOKUP($AL20&amp;BK$4,'団体（エントリー）'!$U$7:$AC$82,'データ※触らないでください'!BK$3,FALSE)</f>
        <v>  </v>
      </c>
      <c r="BL20" s="164" t="str">
        <f>VLOOKUP($AL20&amp;BL$4,'団体（エントリー）'!$U$7:$AC$82,'データ※触らないでください'!BL$3,FALSE)</f>
        <v>  </v>
      </c>
      <c r="BM20" s="164" t="str">
        <f>VLOOKUP($AL20&amp;BM$4,'団体（エントリー）'!$U$7:$AC$82,'データ※触らないでください'!BM$3,FALSE)</f>
        <v>  </v>
      </c>
      <c r="BN20" s="164" t="str">
        <f>VLOOKUP($AL20&amp;BN$4,'団体（エントリー）'!$U$7:$AC$82,'データ※触らないでください'!BN$3,FALSE)</f>
        <v>  </v>
      </c>
      <c r="BO20" s="164">
        <f>VLOOKUP($AL20&amp;BO$4,'団体（エントリー）'!$U$7:$AC$82,'データ※触らないでください'!BO$3,FALSE)</f>
        <v>0</v>
      </c>
      <c r="BP20" s="164">
        <f>VLOOKUP($AL20&amp;BP$4,'団体（エントリー）'!$U$7:$AC$82,'データ※触らないでください'!BP$3,FALSE)</f>
        <v>0</v>
      </c>
      <c r="BQ20" s="164">
        <f>VLOOKUP($AL20&amp;BQ$4,'団体（エントリー）'!$U$7:$AC$82,'データ※触らないでください'!BQ$3,FALSE)</f>
        <v>0</v>
      </c>
      <c r="BR20" s="164">
        <f>VLOOKUP($AL20&amp;BR$4,'団体（エントリー）'!$U$7:$AC$82,'データ※触らないでください'!BR$3,FALSE)</f>
        <v>0</v>
      </c>
      <c r="BS20" s="164">
        <f>VLOOKUP($AL20&amp;BS$4,'団体（エントリー）'!$U$7:$AC$82,'データ※触らないでください'!BS$3,FALSE)</f>
        <v>0</v>
      </c>
      <c r="BT20" s="164">
        <f>VLOOKUP($AL20&amp;BT$4,'団体（エントリー）'!$U$7:$AC$82,'データ※触らないでください'!BT$3,FALSE)</f>
        <v>0</v>
      </c>
      <c r="BU20" s="164">
        <f>VLOOKUP($AL20&amp;BU$4,'団体（エントリー）'!$U$7:$AC$82,'データ※触らないでください'!BU$3,FALSE)</f>
        <v>0</v>
      </c>
      <c r="BV20" s="164">
        <f>VLOOKUP($AL20&amp;BV$4,'団体（エントリー）'!$U$7:$AC$82,'データ※触らないでください'!BV$3,FALSE)</f>
        <v>0</v>
      </c>
      <c r="BW20" s="164">
        <f>VLOOKUP($AL20&amp;BW$4,'団体（エントリー）'!$U$7:$AC$82,'データ※触らないでください'!BW$3,FALSE)</f>
        <v>0</v>
      </c>
      <c r="BX20" s="164">
        <f>VLOOKUP($AL20&amp;BX$4,'団体（エントリー）'!$U$7:$AC$82,'データ※触らないでください'!BX$3,FALSE)</f>
        <v>0</v>
      </c>
      <c r="BY20" s="164">
        <f>VLOOKUP($AL20&amp;BY$4,'団体（エントリー）'!$U$7:$AC$82,'データ※触らないでください'!BY$3,FALSE)</f>
        <v>0</v>
      </c>
      <c r="BZ20" s="164">
        <f>VLOOKUP($AL20&amp;BZ$4,'団体（エントリー）'!$U$7:$AC$82,'データ※触らないでください'!BZ$3,FALSE)</f>
        <v>0</v>
      </c>
      <c r="CA20" s="164">
        <f>VLOOKUP($AL20&amp;CA$4,'団体（エントリー）'!$U$7:$AC$82,'データ※触らないでください'!CA$3,FALSE)</f>
        <v>0</v>
      </c>
      <c r="CB20" s="164">
        <f>VLOOKUP($AL20&amp;CB$4,'団体（エントリー）'!$U$7:$AC$82,'データ※触らないでください'!CB$3,FALSE)</f>
        <v>0</v>
      </c>
      <c r="CC20" s="164">
        <f>VLOOKUP($AL20&amp;CC$4,'団体（エントリー）'!$U$7:$AC$82,'データ※触らないでください'!CC$3,FALSE)</f>
        <v>0</v>
      </c>
    </row>
    <row r="21" spans="2:34" ht="13.5" hidden="1">
      <c r="B21" s="164">
        <f t="shared" si="0"/>
        <v>0</v>
      </c>
      <c r="C21" s="164" t="s">
        <v>230</v>
      </c>
      <c r="D21" s="164" t="str">
        <f>シングルス（エントリー）!C22&amp;" "&amp;シングルス（エントリー）!D22&amp;" "&amp;シングルス（エントリー）!E22</f>
        <v>  </v>
      </c>
      <c r="E21" s="164">
        <f t="shared" si="1"/>
        <v>0</v>
      </c>
      <c r="F21" s="164">
        <f>シングルス（エントリー）!F22</f>
        <v>0</v>
      </c>
      <c r="G21" s="164">
        <f>シングルス（エントリー）!G22</f>
        <v>0</v>
      </c>
      <c r="H21" s="164">
        <f t="shared" si="2"/>
        <v>0</v>
      </c>
      <c r="I21" s="164" t="s">
        <v>295</v>
      </c>
      <c r="J21" s="164" t="str">
        <f>シングルス（エントリー）!J22&amp;" "&amp;シングルス（エントリー）!K22&amp;" "&amp;シングルス（エントリー）!L22</f>
        <v>  </v>
      </c>
      <c r="K21" s="164">
        <f t="shared" si="3"/>
        <v>0</v>
      </c>
      <c r="L21" s="164">
        <f>シングルス（エントリー）!M22</f>
        <v>0</v>
      </c>
      <c r="M21" s="164">
        <f>シングルス（エントリー）!N22</f>
        <v>0</v>
      </c>
      <c r="O21" s="164">
        <f t="shared" si="4"/>
        <v>0</v>
      </c>
      <c r="P21" s="164">
        <f t="shared" si="5"/>
        <v>0</v>
      </c>
      <c r="Q21" s="164" t="s">
        <v>178</v>
      </c>
      <c r="R21" s="164" t="str">
        <f>ダブルス（エントリー）!D37&amp;" "&amp;ダブルス（エントリー）!E37&amp;" "&amp;ダブルス（エントリー）!F37</f>
        <v>  </v>
      </c>
      <c r="S21" s="164">
        <f>ダブルス（エントリー）!G37</f>
        <v>0</v>
      </c>
      <c r="T21" s="164">
        <f>ダブルス（エントリー）!H37</f>
        <v>0</v>
      </c>
      <c r="U21" s="164" t="str">
        <f>ダブルス（エントリー）!D38&amp;" "&amp;ダブルス（エントリー）!E38&amp;" "&amp;ダブルス（エントリー）!F38</f>
        <v>  </v>
      </c>
      <c r="V21" s="164">
        <f>ダブルス（エントリー）!G38</f>
        <v>0</v>
      </c>
      <c r="W21" s="164">
        <f>ダブルス（エントリー）!H38</f>
        <v>0</v>
      </c>
      <c r="X21" s="164">
        <f t="shared" si="6"/>
        <v>0</v>
      </c>
      <c r="Y21" s="164">
        <f t="shared" si="7"/>
        <v>0</v>
      </c>
      <c r="Z21" s="164">
        <f t="shared" si="8"/>
        <v>0</v>
      </c>
      <c r="AA21" s="164" t="s">
        <v>178</v>
      </c>
      <c r="AB21" s="164" t="str">
        <f>ダブルス（エントリー）!K37&amp;" "&amp;ダブルス（エントリー）!L37&amp;" "&amp;ダブルス（エントリー）!M37</f>
        <v>  </v>
      </c>
      <c r="AC21" s="164">
        <f>ダブルス（エントリー）!N37</f>
        <v>0</v>
      </c>
      <c r="AD21" s="164">
        <f>ダブルス（エントリー）!O37</f>
        <v>0</v>
      </c>
      <c r="AE21" s="164" t="str">
        <f>ダブルス（エントリー）!K38&amp;" "&amp;ダブルス（エントリー）!L38&amp;" "&amp;ダブルス（エントリー）!M38</f>
        <v>  </v>
      </c>
      <c r="AF21" s="164">
        <f>ダブルス（エントリー）!N38</f>
        <v>0</v>
      </c>
      <c r="AG21" s="164">
        <f>ダブルス（エントリー）!O38</f>
        <v>0</v>
      </c>
      <c r="AH21" s="164">
        <f t="shared" si="9"/>
        <v>0</v>
      </c>
    </row>
    <row r="22" spans="2:34" ht="13.5" hidden="1">
      <c r="B22" s="164">
        <f t="shared" si="0"/>
        <v>0</v>
      </c>
      <c r="C22" s="164" t="s">
        <v>231</v>
      </c>
      <c r="D22" s="164" t="str">
        <f>シングルス（エントリー）!C23&amp;" "&amp;シングルス（エントリー）!D23&amp;" "&amp;シングルス（エントリー）!E23</f>
        <v>  </v>
      </c>
      <c r="E22" s="164">
        <f t="shared" si="1"/>
        <v>0</v>
      </c>
      <c r="F22" s="164">
        <f>シングルス（エントリー）!F23</f>
        <v>0</v>
      </c>
      <c r="G22" s="164">
        <f>シングルス（エントリー）!G23</f>
        <v>0</v>
      </c>
      <c r="H22" s="164">
        <f t="shared" si="2"/>
        <v>0</v>
      </c>
      <c r="I22" s="164" t="s">
        <v>296</v>
      </c>
      <c r="J22" s="164" t="str">
        <f>シングルス（エントリー）!J23&amp;" "&amp;シングルス（エントリー）!K23&amp;" "&amp;シングルス（エントリー）!L23</f>
        <v>  </v>
      </c>
      <c r="K22" s="164">
        <f t="shared" si="3"/>
        <v>0</v>
      </c>
      <c r="L22" s="164">
        <f>シングルス（エントリー）!M23</f>
        <v>0</v>
      </c>
      <c r="M22" s="164">
        <f>シングルス（エントリー）!N23</f>
        <v>0</v>
      </c>
      <c r="O22" s="164">
        <f t="shared" si="4"/>
        <v>0</v>
      </c>
      <c r="P22" s="164">
        <f t="shared" si="5"/>
        <v>0</v>
      </c>
      <c r="Q22" s="164" t="s">
        <v>179</v>
      </c>
      <c r="R22" s="164" t="str">
        <f>ダブルス（エントリー）!D39&amp;" "&amp;ダブルス（エントリー）!E39&amp;" "&amp;ダブルス（エントリー）!F39</f>
        <v>  </v>
      </c>
      <c r="S22" s="164">
        <f>ダブルス（エントリー）!G39</f>
        <v>0</v>
      </c>
      <c r="T22" s="164">
        <f>ダブルス（エントリー）!H39</f>
        <v>0</v>
      </c>
      <c r="U22" s="164" t="str">
        <f>ダブルス（エントリー）!D40&amp;" "&amp;ダブルス（エントリー）!E40&amp;" "&amp;ダブルス（エントリー）!F40</f>
        <v>  </v>
      </c>
      <c r="V22" s="164">
        <f>ダブルス（エントリー）!G40</f>
        <v>0</v>
      </c>
      <c r="W22" s="164">
        <f>ダブルス（エントリー）!H40</f>
        <v>0</v>
      </c>
      <c r="X22" s="164">
        <f t="shared" si="6"/>
        <v>0</v>
      </c>
      <c r="Y22" s="164">
        <f t="shared" si="7"/>
        <v>0</v>
      </c>
      <c r="Z22" s="164">
        <f t="shared" si="8"/>
        <v>0</v>
      </c>
      <c r="AA22" s="164" t="s">
        <v>179</v>
      </c>
      <c r="AB22" s="164" t="str">
        <f>ダブルス（エントリー）!K39&amp;" "&amp;ダブルス（エントリー）!L39&amp;" "&amp;ダブルス（エントリー）!M39</f>
        <v>  </v>
      </c>
      <c r="AC22" s="164">
        <f>ダブルス（エントリー）!N39</f>
        <v>0</v>
      </c>
      <c r="AD22" s="164">
        <f>ダブルス（エントリー）!O39</f>
        <v>0</v>
      </c>
      <c r="AE22" s="164" t="str">
        <f>ダブルス（エントリー）!K40&amp;" "&amp;ダブルス（エントリー）!L40&amp;" "&amp;ダブルス（エントリー）!M40</f>
        <v>  </v>
      </c>
      <c r="AF22" s="164">
        <f>ダブルス（エントリー）!N40</f>
        <v>0</v>
      </c>
      <c r="AG22" s="164">
        <f>ダブルス（エントリー）!O40</f>
        <v>0</v>
      </c>
      <c r="AH22" s="164">
        <f t="shared" si="9"/>
        <v>0</v>
      </c>
    </row>
    <row r="23" spans="2:34" ht="13.5" hidden="1">
      <c r="B23" s="164">
        <f t="shared" si="0"/>
        <v>0</v>
      </c>
      <c r="C23" s="164" t="s">
        <v>232</v>
      </c>
      <c r="D23" s="164" t="str">
        <f>シングルス（エントリー）!C24&amp;" "&amp;シングルス（エントリー）!D24&amp;" "&amp;シングルス（エントリー）!E24</f>
        <v>  </v>
      </c>
      <c r="E23" s="164">
        <f t="shared" si="1"/>
        <v>0</v>
      </c>
      <c r="F23" s="164">
        <f>シングルス（エントリー）!F24</f>
        <v>0</v>
      </c>
      <c r="G23" s="164">
        <f>シングルス（エントリー）!G24</f>
        <v>0</v>
      </c>
      <c r="H23" s="164">
        <f t="shared" si="2"/>
        <v>0</v>
      </c>
      <c r="I23" s="164" t="s">
        <v>297</v>
      </c>
      <c r="J23" s="164" t="str">
        <f>シングルス（エントリー）!J24&amp;" "&amp;シングルス（エントリー）!K24&amp;" "&amp;シングルス（エントリー）!L24</f>
        <v>  </v>
      </c>
      <c r="K23" s="164">
        <f t="shared" si="3"/>
        <v>0</v>
      </c>
      <c r="L23" s="164">
        <f>シングルス（エントリー）!M24</f>
        <v>0</v>
      </c>
      <c r="M23" s="164">
        <f>シングルス（エントリー）!N24</f>
        <v>0</v>
      </c>
      <c r="O23" s="164">
        <f t="shared" si="4"/>
        <v>0</v>
      </c>
      <c r="P23" s="164">
        <f t="shared" si="5"/>
        <v>0</v>
      </c>
      <c r="Q23" s="164" t="s">
        <v>180</v>
      </c>
      <c r="R23" s="164" t="str">
        <f>ダブルス（エントリー）!D41&amp;" "&amp;ダブルス（エントリー）!E41&amp;" "&amp;ダブルス（エントリー）!F41</f>
        <v>  </v>
      </c>
      <c r="S23" s="164">
        <f>ダブルス（エントリー）!G41</f>
        <v>0</v>
      </c>
      <c r="T23" s="164">
        <f>ダブルス（エントリー）!H41</f>
        <v>0</v>
      </c>
      <c r="U23" s="164" t="str">
        <f>ダブルス（エントリー）!D42&amp;" "&amp;ダブルス（エントリー）!E42&amp;" "&amp;ダブルス（エントリー）!F42</f>
        <v>  </v>
      </c>
      <c r="V23" s="164">
        <f>ダブルス（エントリー）!G42</f>
        <v>0</v>
      </c>
      <c r="W23" s="164">
        <f>ダブルス（エントリー）!H42</f>
        <v>0</v>
      </c>
      <c r="X23" s="164">
        <f t="shared" si="6"/>
        <v>0</v>
      </c>
      <c r="Y23" s="164">
        <f t="shared" si="7"/>
        <v>0</v>
      </c>
      <c r="Z23" s="164">
        <f t="shared" si="8"/>
        <v>0</v>
      </c>
      <c r="AA23" s="164" t="s">
        <v>180</v>
      </c>
      <c r="AB23" s="164" t="str">
        <f>ダブルス（エントリー）!K41&amp;" "&amp;ダブルス（エントリー）!L41&amp;" "&amp;ダブルス（エントリー）!M41</f>
        <v>  </v>
      </c>
      <c r="AC23" s="164">
        <f>ダブルス（エントリー）!N41</f>
        <v>0</v>
      </c>
      <c r="AD23" s="164">
        <f>ダブルス（エントリー）!O41</f>
        <v>0</v>
      </c>
      <c r="AE23" s="164" t="str">
        <f>ダブルス（エントリー）!K42&amp;" "&amp;ダブルス（エントリー）!L42&amp;" "&amp;ダブルス（エントリー）!M42</f>
        <v>  </v>
      </c>
      <c r="AF23" s="164">
        <f>ダブルス（エントリー）!N42</f>
        <v>0</v>
      </c>
      <c r="AG23" s="164">
        <f>ダブルス（エントリー）!O42</f>
        <v>0</v>
      </c>
      <c r="AH23" s="164">
        <f t="shared" si="9"/>
        <v>0</v>
      </c>
    </row>
    <row r="24" spans="2:34" ht="13.5" hidden="1">
      <c r="B24" s="164">
        <f t="shared" si="0"/>
        <v>0</v>
      </c>
      <c r="C24" s="164" t="s">
        <v>233</v>
      </c>
      <c r="D24" s="164" t="str">
        <f>シングルス（エントリー）!C25&amp;" "&amp;シングルス（エントリー）!D25&amp;" "&amp;シングルス（エントリー）!E25</f>
        <v>  </v>
      </c>
      <c r="E24" s="164">
        <f t="shared" si="1"/>
        <v>0</v>
      </c>
      <c r="F24" s="164">
        <f>シングルス（エントリー）!F25</f>
        <v>0</v>
      </c>
      <c r="G24" s="164">
        <f>シングルス（エントリー）!G25</f>
        <v>0</v>
      </c>
      <c r="H24" s="164">
        <f t="shared" si="2"/>
        <v>0</v>
      </c>
      <c r="I24" s="164" t="s">
        <v>298</v>
      </c>
      <c r="J24" s="164" t="str">
        <f>シングルス（エントリー）!J25&amp;" "&amp;シングルス（エントリー）!K25&amp;" "&amp;シングルス（エントリー）!L25</f>
        <v>  </v>
      </c>
      <c r="K24" s="164">
        <f t="shared" si="3"/>
        <v>0</v>
      </c>
      <c r="L24" s="164">
        <f>シングルス（エントリー）!M25</f>
        <v>0</v>
      </c>
      <c r="M24" s="164">
        <f>シングルス（エントリー）!N25</f>
        <v>0</v>
      </c>
      <c r="O24" s="164">
        <f t="shared" si="4"/>
        <v>0</v>
      </c>
      <c r="P24" s="164">
        <f t="shared" si="5"/>
        <v>0</v>
      </c>
      <c r="Q24" s="164" t="s">
        <v>181</v>
      </c>
      <c r="R24" s="164" t="str">
        <f>ダブルス（エントリー）!D43&amp;" "&amp;ダブルス（エントリー）!E43&amp;" "&amp;ダブルス（エントリー）!F43</f>
        <v>  </v>
      </c>
      <c r="S24" s="164">
        <f>ダブルス（エントリー）!G43</f>
        <v>0</v>
      </c>
      <c r="T24" s="164">
        <f>ダブルス（エントリー）!H43</f>
        <v>0</v>
      </c>
      <c r="U24" s="164" t="str">
        <f>ダブルス（エントリー）!D44&amp;" "&amp;ダブルス（エントリー）!E44&amp;" "&amp;ダブルス（エントリー）!F44</f>
        <v>  </v>
      </c>
      <c r="V24" s="164">
        <f>ダブルス（エントリー）!G44</f>
        <v>0</v>
      </c>
      <c r="W24" s="164">
        <f>ダブルス（エントリー）!H44</f>
        <v>0</v>
      </c>
      <c r="X24" s="164">
        <f t="shared" si="6"/>
        <v>0</v>
      </c>
      <c r="Y24" s="164">
        <f t="shared" si="7"/>
        <v>0</v>
      </c>
      <c r="Z24" s="164">
        <f t="shared" si="8"/>
        <v>0</v>
      </c>
      <c r="AA24" s="164" t="s">
        <v>181</v>
      </c>
      <c r="AB24" s="164" t="str">
        <f>ダブルス（エントリー）!K43&amp;" "&amp;ダブルス（エントリー）!L43&amp;" "&amp;ダブルス（エントリー）!M43</f>
        <v>  </v>
      </c>
      <c r="AC24" s="164">
        <f>ダブルス（エントリー）!N43</f>
        <v>0</v>
      </c>
      <c r="AD24" s="164">
        <f>ダブルス（エントリー）!O43</f>
        <v>0</v>
      </c>
      <c r="AE24" s="164" t="str">
        <f>ダブルス（エントリー）!K44&amp;" "&amp;ダブルス（エントリー）!L44&amp;" "&amp;ダブルス（エントリー）!M44</f>
        <v>  </v>
      </c>
      <c r="AF24" s="164">
        <f>ダブルス（エントリー）!N44</f>
        <v>0</v>
      </c>
      <c r="AG24" s="164">
        <f>ダブルス（エントリー）!O44</f>
        <v>0</v>
      </c>
      <c r="AH24" s="164">
        <f t="shared" si="9"/>
        <v>0</v>
      </c>
    </row>
    <row r="25" spans="2:34" ht="13.5" hidden="1">
      <c r="B25" s="164">
        <f t="shared" si="0"/>
        <v>0</v>
      </c>
      <c r="C25" s="164" t="s">
        <v>234</v>
      </c>
      <c r="D25" s="164" t="str">
        <f>シングルス（エントリー）!C26&amp;" "&amp;シングルス（エントリー）!D26&amp;" "&amp;シングルス（エントリー）!E26</f>
        <v>  </v>
      </c>
      <c r="E25" s="164">
        <f t="shared" si="1"/>
        <v>0</v>
      </c>
      <c r="F25" s="164">
        <f>シングルス（エントリー）!F26</f>
        <v>0</v>
      </c>
      <c r="G25" s="164">
        <f>シングルス（エントリー）!G26</f>
        <v>0</v>
      </c>
      <c r="H25" s="164">
        <f t="shared" si="2"/>
        <v>0</v>
      </c>
      <c r="I25" s="164" t="s">
        <v>299</v>
      </c>
      <c r="J25" s="164" t="str">
        <f>シングルス（エントリー）!J26&amp;" "&amp;シングルス（エントリー）!K26&amp;" "&amp;シングルス（エントリー）!L26</f>
        <v>  </v>
      </c>
      <c r="K25" s="164">
        <f t="shared" si="3"/>
        <v>0</v>
      </c>
      <c r="L25" s="164">
        <f>シングルス（エントリー）!M26</f>
        <v>0</v>
      </c>
      <c r="M25" s="164">
        <f>シングルス（エントリー）!N26</f>
        <v>0</v>
      </c>
      <c r="O25" s="164">
        <f t="shared" si="4"/>
        <v>0</v>
      </c>
      <c r="P25" s="164">
        <f t="shared" si="5"/>
        <v>0</v>
      </c>
      <c r="Q25" s="164" t="s">
        <v>182</v>
      </c>
      <c r="R25" s="164" t="str">
        <f>ダブルス（エントリー）!D45&amp;" "&amp;ダブルス（エントリー）!E45&amp;" "&amp;ダブルス（エントリー）!F45</f>
        <v>  </v>
      </c>
      <c r="S25" s="164">
        <f>ダブルス（エントリー）!G45</f>
        <v>0</v>
      </c>
      <c r="T25" s="164">
        <f>ダブルス（エントリー）!H45</f>
        <v>0</v>
      </c>
      <c r="U25" s="164" t="str">
        <f>ダブルス（エントリー）!D46&amp;" "&amp;ダブルス（エントリー）!E46&amp;" "&amp;ダブルス（エントリー）!F46</f>
        <v>  </v>
      </c>
      <c r="V25" s="164">
        <f>ダブルス（エントリー）!G46</f>
        <v>0</v>
      </c>
      <c r="W25" s="164">
        <f>ダブルス（エントリー）!H46</f>
        <v>0</v>
      </c>
      <c r="X25" s="164">
        <f t="shared" si="6"/>
        <v>0</v>
      </c>
      <c r="Y25" s="164">
        <f t="shared" si="7"/>
        <v>0</v>
      </c>
      <c r="Z25" s="164">
        <f t="shared" si="8"/>
        <v>0</v>
      </c>
      <c r="AA25" s="164" t="s">
        <v>182</v>
      </c>
      <c r="AB25" s="164" t="str">
        <f>ダブルス（エントリー）!K45&amp;" "&amp;ダブルス（エントリー）!L45&amp;" "&amp;ダブルス（エントリー）!M45</f>
        <v>  </v>
      </c>
      <c r="AC25" s="164">
        <f>ダブルス（エントリー）!N45</f>
        <v>0</v>
      </c>
      <c r="AD25" s="164">
        <f>ダブルス（エントリー）!O45</f>
        <v>0</v>
      </c>
      <c r="AE25" s="164" t="str">
        <f>ダブルス（エントリー）!K46&amp;" "&amp;ダブルス（エントリー）!L46&amp;" "&amp;ダブルス（エントリー）!M46</f>
        <v>  </v>
      </c>
      <c r="AF25" s="164">
        <f>ダブルス（エントリー）!N46</f>
        <v>0</v>
      </c>
      <c r="AG25" s="164">
        <f>ダブルス（エントリー）!O46</f>
        <v>0</v>
      </c>
      <c r="AH25" s="164">
        <f t="shared" si="9"/>
        <v>0</v>
      </c>
    </row>
    <row r="26" spans="2:34" ht="13.5" hidden="1">
      <c r="B26" s="164">
        <f t="shared" si="0"/>
        <v>0</v>
      </c>
      <c r="C26" s="164" t="s">
        <v>235</v>
      </c>
      <c r="D26" s="164" t="str">
        <f>シングルス（エントリー）!C27&amp;" "&amp;シングルス（エントリー）!D27&amp;" "&amp;シングルス（エントリー）!E27</f>
        <v>  </v>
      </c>
      <c r="E26" s="164">
        <f t="shared" si="1"/>
        <v>0</v>
      </c>
      <c r="F26" s="164">
        <f>シングルス（エントリー）!F27</f>
        <v>0</v>
      </c>
      <c r="G26" s="164">
        <f>シングルス（エントリー）!G27</f>
        <v>0</v>
      </c>
      <c r="H26" s="164">
        <f t="shared" si="2"/>
        <v>0</v>
      </c>
      <c r="I26" s="164" t="s">
        <v>300</v>
      </c>
      <c r="J26" s="164" t="str">
        <f>シングルス（エントリー）!J27&amp;" "&amp;シングルス（エントリー）!K27&amp;" "&amp;シングルス（エントリー）!L27</f>
        <v>  </v>
      </c>
      <c r="K26" s="164">
        <f t="shared" si="3"/>
        <v>0</v>
      </c>
      <c r="L26" s="164">
        <f>シングルス（エントリー）!M27</f>
        <v>0</v>
      </c>
      <c r="M26" s="164">
        <f>シングルス（エントリー）!N27</f>
        <v>0</v>
      </c>
      <c r="O26" s="164">
        <f t="shared" si="4"/>
        <v>0</v>
      </c>
      <c r="P26" s="164">
        <f t="shared" si="5"/>
        <v>0</v>
      </c>
      <c r="Q26" s="164" t="s">
        <v>183</v>
      </c>
      <c r="R26" s="164" t="str">
        <f>ダブルス（エントリー）!D47&amp;" "&amp;ダブルス（エントリー）!E47&amp;" "&amp;ダブルス（エントリー）!F47</f>
        <v>  </v>
      </c>
      <c r="S26" s="164">
        <f>ダブルス（エントリー）!G47</f>
        <v>0</v>
      </c>
      <c r="T26" s="164">
        <f>ダブルス（エントリー）!H47</f>
        <v>0</v>
      </c>
      <c r="U26" s="164" t="str">
        <f>ダブルス（エントリー）!D48&amp;" "&amp;ダブルス（エントリー）!E48&amp;" "&amp;ダブルス（エントリー）!F48</f>
        <v>  </v>
      </c>
      <c r="V26" s="164">
        <f>ダブルス（エントリー）!G48</f>
        <v>0</v>
      </c>
      <c r="W26" s="164">
        <f>ダブルス（エントリー）!H48</f>
        <v>0</v>
      </c>
      <c r="X26" s="164">
        <f t="shared" si="6"/>
        <v>0</v>
      </c>
      <c r="Y26" s="164">
        <f t="shared" si="7"/>
        <v>0</v>
      </c>
      <c r="Z26" s="164">
        <f t="shared" si="8"/>
        <v>0</v>
      </c>
      <c r="AA26" s="164" t="s">
        <v>183</v>
      </c>
      <c r="AB26" s="164" t="str">
        <f>ダブルス（エントリー）!K47&amp;" "&amp;ダブルス（エントリー）!L47&amp;" "&amp;ダブルス（エントリー）!M47</f>
        <v>  </v>
      </c>
      <c r="AC26" s="164">
        <f>ダブルス（エントリー）!N47</f>
        <v>0</v>
      </c>
      <c r="AD26" s="164">
        <f>ダブルス（エントリー）!O47</f>
        <v>0</v>
      </c>
      <c r="AE26" s="164" t="str">
        <f>ダブルス（エントリー）!K48&amp;" "&amp;ダブルス（エントリー）!L48&amp;" "&amp;ダブルス（エントリー）!M48</f>
        <v>  </v>
      </c>
      <c r="AF26" s="164">
        <f>ダブルス（エントリー）!N48</f>
        <v>0</v>
      </c>
      <c r="AG26" s="164">
        <f>ダブルス（エントリー）!O48</f>
        <v>0</v>
      </c>
      <c r="AH26" s="164">
        <f t="shared" si="9"/>
        <v>0</v>
      </c>
    </row>
    <row r="27" spans="2:34" ht="13.5" hidden="1">
      <c r="B27" s="164">
        <f t="shared" si="0"/>
        <v>0</v>
      </c>
      <c r="C27" s="164" t="s">
        <v>236</v>
      </c>
      <c r="D27" s="164" t="str">
        <f>シングルス（エントリー）!C28&amp;" "&amp;シングルス（エントリー）!D28&amp;" "&amp;シングルス（エントリー）!E28</f>
        <v>  </v>
      </c>
      <c r="E27" s="164">
        <f t="shared" si="1"/>
        <v>0</v>
      </c>
      <c r="F27" s="164">
        <f>シングルス（エントリー）!F28</f>
        <v>0</v>
      </c>
      <c r="G27" s="164">
        <f>シングルス（エントリー）!G28</f>
        <v>0</v>
      </c>
      <c r="H27" s="164">
        <f t="shared" si="2"/>
        <v>0</v>
      </c>
      <c r="I27" s="164" t="s">
        <v>301</v>
      </c>
      <c r="J27" s="164" t="str">
        <f>シングルス（エントリー）!J28&amp;" "&amp;シングルス（エントリー）!K28&amp;" "&amp;シングルス（エントリー）!L28</f>
        <v>  </v>
      </c>
      <c r="K27" s="164">
        <f t="shared" si="3"/>
        <v>0</v>
      </c>
      <c r="L27" s="164">
        <f>シングルス（エントリー）!M28</f>
        <v>0</v>
      </c>
      <c r="M27" s="164">
        <f>シングルス（エントリー）!N28</f>
        <v>0</v>
      </c>
      <c r="O27" s="164">
        <f t="shared" si="4"/>
        <v>0</v>
      </c>
      <c r="P27" s="164">
        <f t="shared" si="5"/>
        <v>0</v>
      </c>
      <c r="Q27" s="164" t="s">
        <v>184</v>
      </c>
      <c r="R27" s="164" t="str">
        <f>ダブルス（エントリー）!D49&amp;" "&amp;ダブルス（エントリー）!E49&amp;" "&amp;ダブルス（エントリー）!F49</f>
        <v>  </v>
      </c>
      <c r="S27" s="164">
        <f>ダブルス（エントリー）!G49</f>
        <v>0</v>
      </c>
      <c r="T27" s="164">
        <f>ダブルス（エントリー）!H49</f>
        <v>0</v>
      </c>
      <c r="U27" s="164" t="str">
        <f>ダブルス（エントリー）!D50&amp;" "&amp;ダブルス（エントリー）!E50&amp;" "&amp;ダブルス（エントリー）!F50</f>
        <v>  </v>
      </c>
      <c r="V27" s="164">
        <f>ダブルス（エントリー）!G50</f>
        <v>0</v>
      </c>
      <c r="W27" s="164">
        <f>ダブルス（エントリー）!H50</f>
        <v>0</v>
      </c>
      <c r="X27" s="164">
        <f t="shared" si="6"/>
        <v>0</v>
      </c>
      <c r="Y27" s="164">
        <f t="shared" si="7"/>
        <v>0</v>
      </c>
      <c r="Z27" s="164">
        <f t="shared" si="8"/>
        <v>0</v>
      </c>
      <c r="AA27" s="164" t="s">
        <v>184</v>
      </c>
      <c r="AB27" s="164" t="str">
        <f>ダブルス（エントリー）!K49&amp;" "&amp;ダブルス（エントリー）!L49&amp;" "&amp;ダブルス（エントリー）!M49</f>
        <v>  </v>
      </c>
      <c r="AC27" s="164">
        <f>ダブルス（エントリー）!N49</f>
        <v>0</v>
      </c>
      <c r="AD27" s="164">
        <f>ダブルス（エントリー）!O49</f>
        <v>0</v>
      </c>
      <c r="AE27" s="164" t="str">
        <f>ダブルス（エントリー）!K50&amp;" "&amp;ダブルス（エントリー）!L50&amp;" "&amp;ダブルス（エントリー）!M50</f>
        <v>  </v>
      </c>
      <c r="AF27" s="164">
        <f>ダブルス（エントリー）!N50</f>
        <v>0</v>
      </c>
      <c r="AG27" s="164">
        <f>ダブルス（エントリー）!O50</f>
        <v>0</v>
      </c>
      <c r="AH27" s="164">
        <f t="shared" si="9"/>
        <v>0</v>
      </c>
    </row>
    <row r="28" spans="2:34" ht="13.5" hidden="1">
      <c r="B28" s="164">
        <f t="shared" si="0"/>
        <v>0</v>
      </c>
      <c r="C28" s="164" t="s">
        <v>237</v>
      </c>
      <c r="D28" s="164" t="str">
        <f>シングルス（エントリー）!C29&amp;" "&amp;シングルス（エントリー）!D29&amp;" "&amp;シングルス（エントリー）!E29</f>
        <v>  </v>
      </c>
      <c r="E28" s="164">
        <f t="shared" si="1"/>
        <v>0</v>
      </c>
      <c r="F28" s="164">
        <f>シングルス（エントリー）!F29</f>
        <v>0</v>
      </c>
      <c r="G28" s="164">
        <f>シングルス（エントリー）!G29</f>
        <v>0</v>
      </c>
      <c r="H28" s="164">
        <f t="shared" si="2"/>
        <v>0</v>
      </c>
      <c r="I28" s="164" t="s">
        <v>302</v>
      </c>
      <c r="J28" s="164" t="str">
        <f>シングルス（エントリー）!J29&amp;" "&amp;シングルス（エントリー）!K29&amp;" "&amp;シングルス（エントリー）!L29</f>
        <v>  </v>
      </c>
      <c r="K28" s="164">
        <f t="shared" si="3"/>
        <v>0</v>
      </c>
      <c r="L28" s="164">
        <f>シングルス（エントリー）!M29</f>
        <v>0</v>
      </c>
      <c r="M28" s="164">
        <f>シングルス（エントリー）!N29</f>
        <v>0</v>
      </c>
      <c r="O28" s="164">
        <f t="shared" si="4"/>
        <v>0</v>
      </c>
      <c r="P28" s="164">
        <f t="shared" si="5"/>
        <v>0</v>
      </c>
      <c r="Q28" s="164" t="s">
        <v>185</v>
      </c>
      <c r="R28" s="164" t="str">
        <f>ダブルス（エントリー）!D51&amp;" "&amp;ダブルス（エントリー）!E51&amp;" "&amp;ダブルス（エントリー）!F51</f>
        <v>  </v>
      </c>
      <c r="S28" s="164">
        <f>ダブルス（エントリー）!G51</f>
        <v>0</v>
      </c>
      <c r="T28" s="164">
        <f>ダブルス（エントリー）!H51</f>
        <v>0</v>
      </c>
      <c r="U28" s="164" t="str">
        <f>ダブルス（エントリー）!D52&amp;" "&amp;ダブルス（エントリー）!E52&amp;" "&amp;ダブルス（エントリー）!F52</f>
        <v>  </v>
      </c>
      <c r="V28" s="164">
        <f>ダブルス（エントリー）!G52</f>
        <v>0</v>
      </c>
      <c r="W28" s="164">
        <f>ダブルス（エントリー）!H52</f>
        <v>0</v>
      </c>
      <c r="X28" s="164">
        <f t="shared" si="6"/>
        <v>0</v>
      </c>
      <c r="Y28" s="164">
        <f t="shared" si="7"/>
        <v>0</v>
      </c>
      <c r="Z28" s="164">
        <f t="shared" si="8"/>
        <v>0</v>
      </c>
      <c r="AA28" s="164" t="s">
        <v>185</v>
      </c>
      <c r="AB28" s="164" t="str">
        <f>ダブルス（エントリー）!K51&amp;" "&amp;ダブルス（エントリー）!L51&amp;" "&amp;ダブルス（エントリー）!M51</f>
        <v>  </v>
      </c>
      <c r="AC28" s="164">
        <f>ダブルス（エントリー）!N51</f>
        <v>0</v>
      </c>
      <c r="AD28" s="164">
        <f>ダブルス（エントリー）!O51</f>
        <v>0</v>
      </c>
      <c r="AE28" s="164" t="str">
        <f>ダブルス（エントリー）!K52&amp;" "&amp;ダブルス（エントリー）!L52&amp;" "&amp;ダブルス（エントリー）!M52</f>
        <v>  </v>
      </c>
      <c r="AF28" s="164">
        <f>ダブルス（エントリー）!N52</f>
        <v>0</v>
      </c>
      <c r="AG28" s="164">
        <f>ダブルス（エントリー）!O52</f>
        <v>0</v>
      </c>
      <c r="AH28" s="164">
        <f t="shared" si="9"/>
        <v>0</v>
      </c>
    </row>
    <row r="29" spans="2:34" ht="13.5" hidden="1">
      <c r="B29" s="164">
        <f t="shared" si="0"/>
        <v>0</v>
      </c>
      <c r="C29" s="164" t="s">
        <v>238</v>
      </c>
      <c r="D29" s="164" t="str">
        <f>シングルス（エントリー）!C30&amp;" "&amp;シングルス（エントリー）!D30&amp;" "&amp;シングルス（エントリー）!E30</f>
        <v>  </v>
      </c>
      <c r="E29" s="164">
        <f t="shared" si="1"/>
        <v>0</v>
      </c>
      <c r="F29" s="164">
        <f>シングルス（エントリー）!F30</f>
        <v>0</v>
      </c>
      <c r="G29" s="164">
        <f>シングルス（エントリー）!G30</f>
        <v>0</v>
      </c>
      <c r="H29" s="164">
        <f t="shared" si="2"/>
        <v>0</v>
      </c>
      <c r="I29" s="164" t="s">
        <v>303</v>
      </c>
      <c r="J29" s="164" t="str">
        <f>シングルス（エントリー）!J30&amp;" "&amp;シングルス（エントリー）!K30&amp;" "&amp;シングルス（エントリー）!L30</f>
        <v>  </v>
      </c>
      <c r="K29" s="164">
        <f t="shared" si="3"/>
        <v>0</v>
      </c>
      <c r="L29" s="164">
        <f>シングルス（エントリー）!M30</f>
        <v>0</v>
      </c>
      <c r="M29" s="164">
        <f>シングルス（エントリー）!N30</f>
        <v>0</v>
      </c>
      <c r="O29" s="164">
        <f t="shared" si="4"/>
        <v>0</v>
      </c>
      <c r="P29" s="164">
        <f t="shared" si="5"/>
        <v>0</v>
      </c>
      <c r="Q29" s="164" t="s">
        <v>186</v>
      </c>
      <c r="R29" s="164" t="str">
        <f>ダブルス（エントリー）!D53&amp;" "&amp;ダブルス（エントリー）!E53&amp;" "&amp;ダブルス（エントリー）!F53</f>
        <v>  </v>
      </c>
      <c r="S29" s="164">
        <f>ダブルス（エントリー）!G53</f>
        <v>0</v>
      </c>
      <c r="T29" s="164">
        <f>ダブルス（エントリー）!H53</f>
        <v>0</v>
      </c>
      <c r="U29" s="164" t="str">
        <f>ダブルス（エントリー）!D54&amp;" "&amp;ダブルス（エントリー）!E54&amp;" "&amp;ダブルス（エントリー）!F54</f>
        <v>  </v>
      </c>
      <c r="V29" s="164">
        <f>ダブルス（エントリー）!G54</f>
        <v>0</v>
      </c>
      <c r="W29" s="164">
        <f>ダブルス（エントリー）!H54</f>
        <v>0</v>
      </c>
      <c r="X29" s="164">
        <f t="shared" si="6"/>
        <v>0</v>
      </c>
      <c r="Y29" s="164">
        <f t="shared" si="7"/>
        <v>0</v>
      </c>
      <c r="Z29" s="164">
        <f t="shared" si="8"/>
        <v>0</v>
      </c>
      <c r="AA29" s="164" t="s">
        <v>186</v>
      </c>
      <c r="AB29" s="164" t="str">
        <f>ダブルス（エントリー）!K53&amp;" "&amp;ダブルス（エントリー）!L53&amp;" "&amp;ダブルス（エントリー）!M53</f>
        <v>  </v>
      </c>
      <c r="AC29" s="164">
        <f>ダブルス（エントリー）!N53</f>
        <v>0</v>
      </c>
      <c r="AD29" s="164">
        <f>ダブルス（エントリー）!O53</f>
        <v>0</v>
      </c>
      <c r="AE29" s="164" t="str">
        <f>ダブルス（エントリー）!K54&amp;" "&amp;ダブルス（エントリー）!L54&amp;" "&amp;ダブルス（エントリー）!M54</f>
        <v>  </v>
      </c>
      <c r="AF29" s="164">
        <f>ダブルス（エントリー）!N54</f>
        <v>0</v>
      </c>
      <c r="AG29" s="164">
        <f>ダブルス（エントリー）!O54</f>
        <v>0</v>
      </c>
      <c r="AH29" s="164">
        <f t="shared" si="9"/>
        <v>0</v>
      </c>
    </row>
    <row r="30" spans="2:34" ht="13.5" hidden="1">
      <c r="B30" s="164">
        <f t="shared" si="0"/>
        <v>0</v>
      </c>
      <c r="C30" s="164" t="s">
        <v>239</v>
      </c>
      <c r="D30" s="164" t="str">
        <f>シングルス（エントリー）!C31&amp;" "&amp;シングルス（エントリー）!D31&amp;" "&amp;シングルス（エントリー）!E31</f>
        <v>  </v>
      </c>
      <c r="E30" s="164">
        <f t="shared" si="1"/>
        <v>0</v>
      </c>
      <c r="F30" s="164">
        <f>シングルス（エントリー）!F31</f>
        <v>0</v>
      </c>
      <c r="G30" s="164">
        <f>シングルス（エントリー）!G31</f>
        <v>0</v>
      </c>
      <c r="H30" s="164">
        <f t="shared" si="2"/>
        <v>0</v>
      </c>
      <c r="I30" s="164" t="s">
        <v>304</v>
      </c>
      <c r="J30" s="164" t="str">
        <f>シングルス（エントリー）!J31&amp;" "&amp;シングルス（エントリー）!K31&amp;" "&amp;シングルス（エントリー）!L31</f>
        <v>  </v>
      </c>
      <c r="K30" s="164">
        <f t="shared" si="3"/>
        <v>0</v>
      </c>
      <c r="L30" s="164">
        <f>シングルス（エントリー）!M31</f>
        <v>0</v>
      </c>
      <c r="M30" s="164">
        <f>シングルス（エントリー）!N31</f>
        <v>0</v>
      </c>
      <c r="O30" s="164">
        <f t="shared" si="4"/>
        <v>0</v>
      </c>
      <c r="P30" s="164">
        <f t="shared" si="5"/>
        <v>0</v>
      </c>
      <c r="Q30" s="164" t="s">
        <v>187</v>
      </c>
      <c r="R30" s="164" t="str">
        <f>ダブルス（エントリー）!D55&amp;" "&amp;ダブルス（エントリー）!E55&amp;" "&amp;ダブルス（エントリー）!F55</f>
        <v>  </v>
      </c>
      <c r="S30" s="164">
        <f>ダブルス（エントリー）!G55</f>
        <v>0</v>
      </c>
      <c r="T30" s="164">
        <f>ダブルス（エントリー）!H55</f>
        <v>0</v>
      </c>
      <c r="U30" s="164" t="str">
        <f>ダブルス（エントリー）!D56&amp;" "&amp;ダブルス（エントリー）!E56&amp;" "&amp;ダブルス（エントリー）!F56</f>
        <v>  </v>
      </c>
      <c r="V30" s="164">
        <f>ダブルス（エントリー）!G56</f>
        <v>0</v>
      </c>
      <c r="W30" s="164">
        <f>ダブルス（エントリー）!H56</f>
        <v>0</v>
      </c>
      <c r="X30" s="164">
        <f t="shared" si="6"/>
        <v>0</v>
      </c>
      <c r="Y30" s="164">
        <f t="shared" si="7"/>
        <v>0</v>
      </c>
      <c r="Z30" s="164">
        <f t="shared" si="8"/>
        <v>0</v>
      </c>
      <c r="AA30" s="164" t="s">
        <v>187</v>
      </c>
      <c r="AB30" s="164" t="str">
        <f>ダブルス（エントリー）!K55&amp;" "&amp;ダブルス（エントリー）!L55&amp;" "&amp;ダブルス（エントリー）!M55</f>
        <v>  </v>
      </c>
      <c r="AC30" s="164">
        <f>ダブルス（エントリー）!N55</f>
        <v>0</v>
      </c>
      <c r="AD30" s="164">
        <f>ダブルス（エントリー）!O55</f>
        <v>0</v>
      </c>
      <c r="AE30" s="164" t="str">
        <f>ダブルス（エントリー）!K56&amp;" "&amp;ダブルス（エントリー）!L56&amp;" "&amp;ダブルス（エントリー）!M56</f>
        <v>  </v>
      </c>
      <c r="AF30" s="164">
        <f>ダブルス（エントリー）!N56</f>
        <v>0</v>
      </c>
      <c r="AG30" s="164">
        <f>ダブルス（エントリー）!O56</f>
        <v>0</v>
      </c>
      <c r="AH30" s="164">
        <f t="shared" si="9"/>
        <v>0</v>
      </c>
    </row>
    <row r="31" spans="2:34" ht="13.5" hidden="1">
      <c r="B31" s="164">
        <f t="shared" si="0"/>
        <v>0</v>
      </c>
      <c r="C31" s="164" t="s">
        <v>240</v>
      </c>
      <c r="D31" s="164" t="str">
        <f>シングルス（エントリー）!C32&amp;" "&amp;シングルス（エントリー）!D32&amp;" "&amp;シングルス（エントリー）!E32</f>
        <v>  </v>
      </c>
      <c r="E31" s="164">
        <f t="shared" si="1"/>
        <v>0</v>
      </c>
      <c r="F31" s="164">
        <f>シングルス（エントリー）!F32</f>
        <v>0</v>
      </c>
      <c r="G31" s="164">
        <f>シングルス（エントリー）!G32</f>
        <v>0</v>
      </c>
      <c r="H31" s="164">
        <f t="shared" si="2"/>
        <v>0</v>
      </c>
      <c r="I31" s="164" t="s">
        <v>305</v>
      </c>
      <c r="J31" s="164" t="str">
        <f>シングルス（エントリー）!J32&amp;" "&amp;シングルス（エントリー）!K32&amp;" "&amp;シングルス（エントリー）!L32</f>
        <v>  </v>
      </c>
      <c r="K31" s="164">
        <f t="shared" si="3"/>
        <v>0</v>
      </c>
      <c r="L31" s="164">
        <f>シングルス（エントリー）!M32</f>
        <v>0</v>
      </c>
      <c r="M31" s="164">
        <f>シングルス（エントリー）!N32</f>
        <v>0</v>
      </c>
      <c r="O31" s="164">
        <f t="shared" si="4"/>
        <v>0</v>
      </c>
      <c r="P31" s="164">
        <f t="shared" si="5"/>
        <v>0</v>
      </c>
      <c r="Q31" s="164" t="s">
        <v>188</v>
      </c>
      <c r="R31" s="164" t="str">
        <f>ダブルス（エントリー）!D57&amp;" "&amp;ダブルス（エントリー）!E57&amp;" "&amp;ダブルス（エントリー）!F57</f>
        <v>  </v>
      </c>
      <c r="S31" s="164">
        <f>ダブルス（エントリー）!G57</f>
        <v>0</v>
      </c>
      <c r="T31" s="164">
        <f>ダブルス（エントリー）!H57</f>
        <v>0</v>
      </c>
      <c r="U31" s="164" t="str">
        <f>ダブルス（エントリー）!D58&amp;" "&amp;ダブルス（エントリー）!E58&amp;" "&amp;ダブルス（エントリー）!F58</f>
        <v>  </v>
      </c>
      <c r="V31" s="164">
        <f>ダブルス（エントリー）!G58</f>
        <v>0</v>
      </c>
      <c r="W31" s="164">
        <f>ダブルス（エントリー）!H58</f>
        <v>0</v>
      </c>
      <c r="X31" s="164">
        <f t="shared" si="6"/>
        <v>0</v>
      </c>
      <c r="Y31" s="164">
        <f t="shared" si="7"/>
        <v>0</v>
      </c>
      <c r="Z31" s="164">
        <f t="shared" si="8"/>
        <v>0</v>
      </c>
      <c r="AA31" s="164" t="s">
        <v>188</v>
      </c>
      <c r="AB31" s="164" t="str">
        <f>ダブルス（エントリー）!K57&amp;" "&amp;ダブルス（エントリー）!L57&amp;" "&amp;ダブルス（エントリー）!M57</f>
        <v>  </v>
      </c>
      <c r="AC31" s="164">
        <f>ダブルス（エントリー）!N57</f>
        <v>0</v>
      </c>
      <c r="AD31" s="164">
        <f>ダブルス（エントリー）!O57</f>
        <v>0</v>
      </c>
      <c r="AE31" s="164" t="str">
        <f>ダブルス（エントリー）!K58&amp;" "&amp;ダブルス（エントリー）!L58&amp;" "&amp;ダブルス（エントリー）!M58</f>
        <v>  </v>
      </c>
      <c r="AF31" s="164">
        <f>ダブルス（エントリー）!N58</f>
        <v>0</v>
      </c>
      <c r="AG31" s="164">
        <f>ダブルス（エントリー）!O58</f>
        <v>0</v>
      </c>
      <c r="AH31" s="164">
        <f t="shared" si="9"/>
        <v>0</v>
      </c>
    </row>
    <row r="32" spans="2:34" ht="13.5" hidden="1">
      <c r="B32" s="164">
        <f t="shared" si="0"/>
        <v>0</v>
      </c>
      <c r="C32" s="164" t="s">
        <v>241</v>
      </c>
      <c r="D32" s="164" t="str">
        <f>シングルス（エントリー）!C33&amp;" "&amp;シングルス（エントリー）!D33&amp;" "&amp;シングルス（エントリー）!E33</f>
        <v>  </v>
      </c>
      <c r="E32" s="164">
        <f t="shared" si="1"/>
        <v>0</v>
      </c>
      <c r="F32" s="164">
        <f>シングルス（エントリー）!F33</f>
        <v>0</v>
      </c>
      <c r="G32" s="164">
        <f>シングルス（エントリー）!G33</f>
        <v>0</v>
      </c>
      <c r="H32" s="164">
        <f t="shared" si="2"/>
        <v>0</v>
      </c>
      <c r="I32" s="164" t="s">
        <v>306</v>
      </c>
      <c r="J32" s="164" t="str">
        <f>シングルス（エントリー）!J33&amp;" "&amp;シングルス（エントリー）!K33&amp;" "&amp;シングルス（エントリー）!L33</f>
        <v>  </v>
      </c>
      <c r="K32" s="164">
        <f t="shared" si="3"/>
        <v>0</v>
      </c>
      <c r="L32" s="164">
        <f>シングルス（エントリー）!M33</f>
        <v>0</v>
      </c>
      <c r="M32" s="164">
        <f>シングルス（エントリー）!N33</f>
        <v>0</v>
      </c>
      <c r="O32" s="164">
        <f t="shared" si="4"/>
        <v>0</v>
      </c>
      <c r="P32" s="164">
        <f t="shared" si="5"/>
        <v>0</v>
      </c>
      <c r="Q32" s="164" t="s">
        <v>189</v>
      </c>
      <c r="R32" s="164" t="str">
        <f>ダブルス（エントリー）!D59&amp;" "&amp;ダブルス（エントリー）!E59&amp;" "&amp;ダブルス（エントリー）!F59</f>
        <v>  </v>
      </c>
      <c r="S32" s="164">
        <f>ダブルス（エントリー）!G59</f>
        <v>0</v>
      </c>
      <c r="T32" s="164">
        <f>ダブルス（エントリー）!H59</f>
        <v>0</v>
      </c>
      <c r="U32" s="164" t="str">
        <f>ダブルス（エントリー）!D60&amp;" "&amp;ダブルス（エントリー）!E60&amp;" "&amp;ダブルス（エントリー）!F60</f>
        <v>  </v>
      </c>
      <c r="V32" s="164">
        <f>ダブルス（エントリー）!G60</f>
        <v>0</v>
      </c>
      <c r="W32" s="164">
        <f>ダブルス（エントリー）!H60</f>
        <v>0</v>
      </c>
      <c r="X32" s="164">
        <f t="shared" si="6"/>
        <v>0</v>
      </c>
      <c r="Y32" s="164">
        <f t="shared" si="7"/>
        <v>0</v>
      </c>
      <c r="Z32" s="164">
        <f t="shared" si="8"/>
        <v>0</v>
      </c>
      <c r="AA32" s="164" t="s">
        <v>189</v>
      </c>
      <c r="AB32" s="164" t="str">
        <f>ダブルス（エントリー）!K59&amp;" "&amp;ダブルス（エントリー）!L59&amp;" "&amp;ダブルス（エントリー）!M59</f>
        <v>  </v>
      </c>
      <c r="AC32" s="164">
        <f>ダブルス（エントリー）!N59</f>
        <v>0</v>
      </c>
      <c r="AD32" s="164">
        <f>ダブルス（エントリー）!O59</f>
        <v>0</v>
      </c>
      <c r="AE32" s="164" t="str">
        <f>ダブルス（エントリー）!K60&amp;" "&amp;ダブルス（エントリー）!L60&amp;" "&amp;ダブルス（エントリー）!M60</f>
        <v>  </v>
      </c>
      <c r="AF32" s="164">
        <f>ダブルス（エントリー）!N60</f>
        <v>0</v>
      </c>
      <c r="AG32" s="164">
        <f>ダブルス（エントリー）!O60</f>
        <v>0</v>
      </c>
      <c r="AH32" s="164">
        <f t="shared" si="9"/>
        <v>0</v>
      </c>
    </row>
    <row r="33" spans="2:34" ht="13.5" hidden="1">
      <c r="B33" s="164">
        <f t="shared" si="0"/>
        <v>0</v>
      </c>
      <c r="C33" s="164" t="s">
        <v>242</v>
      </c>
      <c r="D33" s="164" t="str">
        <f>シングルス（エントリー）!C34&amp;" "&amp;シングルス（エントリー）!D34&amp;" "&amp;シングルス（エントリー）!E34</f>
        <v>  </v>
      </c>
      <c r="E33" s="164">
        <f t="shared" si="1"/>
        <v>0</v>
      </c>
      <c r="F33" s="164">
        <f>シングルス（エントリー）!F34</f>
        <v>0</v>
      </c>
      <c r="G33" s="164">
        <f>シングルス（エントリー）!G34</f>
        <v>0</v>
      </c>
      <c r="H33" s="164">
        <f t="shared" si="2"/>
        <v>0</v>
      </c>
      <c r="I33" s="164" t="s">
        <v>307</v>
      </c>
      <c r="J33" s="164" t="str">
        <f>シングルス（エントリー）!J34&amp;" "&amp;シングルス（エントリー）!K34&amp;" "&amp;シングルス（エントリー）!L34</f>
        <v>  </v>
      </c>
      <c r="K33" s="164">
        <f t="shared" si="3"/>
        <v>0</v>
      </c>
      <c r="L33" s="164">
        <f>シングルス（エントリー）!M34</f>
        <v>0</v>
      </c>
      <c r="M33" s="164">
        <f>シングルス（エントリー）!N34</f>
        <v>0</v>
      </c>
      <c r="O33" s="164">
        <f t="shared" si="4"/>
        <v>0</v>
      </c>
      <c r="P33" s="164">
        <f t="shared" si="5"/>
        <v>0</v>
      </c>
      <c r="Q33" s="164" t="s">
        <v>190</v>
      </c>
      <c r="R33" s="164" t="str">
        <f>ダブルス（エントリー）!D61&amp;" "&amp;ダブルス（エントリー）!E61&amp;" "&amp;ダブルス（エントリー）!F61</f>
        <v>  </v>
      </c>
      <c r="S33" s="164">
        <f>ダブルス（エントリー）!G61</f>
        <v>0</v>
      </c>
      <c r="T33" s="164">
        <f>ダブルス（エントリー）!H61</f>
        <v>0</v>
      </c>
      <c r="U33" s="164" t="str">
        <f>ダブルス（エントリー）!D62&amp;" "&amp;ダブルス（エントリー）!E62&amp;" "&amp;ダブルス（エントリー）!F62</f>
        <v>  </v>
      </c>
      <c r="V33" s="164">
        <f>ダブルス（エントリー）!G62</f>
        <v>0</v>
      </c>
      <c r="W33" s="164">
        <f>ダブルス（エントリー）!H62</f>
        <v>0</v>
      </c>
      <c r="X33" s="164">
        <f t="shared" si="6"/>
        <v>0</v>
      </c>
      <c r="Y33" s="164">
        <f t="shared" si="7"/>
        <v>0</v>
      </c>
      <c r="Z33" s="164">
        <f t="shared" si="8"/>
        <v>0</v>
      </c>
      <c r="AA33" s="164" t="s">
        <v>190</v>
      </c>
      <c r="AB33" s="164" t="str">
        <f>ダブルス（エントリー）!K61&amp;" "&amp;ダブルス（エントリー）!L61&amp;" "&amp;ダブルス（エントリー）!M61</f>
        <v>  </v>
      </c>
      <c r="AC33" s="164">
        <f>ダブルス（エントリー）!N61</f>
        <v>0</v>
      </c>
      <c r="AD33" s="164">
        <f>ダブルス（エントリー）!O61</f>
        <v>0</v>
      </c>
      <c r="AE33" s="164" t="str">
        <f>ダブルス（エントリー）!K62&amp;" "&amp;ダブルス（エントリー）!L62&amp;" "&amp;ダブルス（エントリー）!M62</f>
        <v>  </v>
      </c>
      <c r="AF33" s="164">
        <f>ダブルス（エントリー）!N62</f>
        <v>0</v>
      </c>
      <c r="AG33" s="164">
        <f>ダブルス（エントリー）!O62</f>
        <v>0</v>
      </c>
      <c r="AH33" s="164">
        <f t="shared" si="9"/>
        <v>0</v>
      </c>
    </row>
    <row r="34" spans="2:34" ht="13.5" hidden="1">
      <c r="B34" s="164">
        <f t="shared" si="0"/>
        <v>0</v>
      </c>
      <c r="C34" s="164" t="s">
        <v>243</v>
      </c>
      <c r="D34" s="164" t="str">
        <f>シングルス（エントリー）!C35&amp;" "&amp;シングルス（エントリー）!D35&amp;" "&amp;シングルス（エントリー）!E35</f>
        <v>  </v>
      </c>
      <c r="E34" s="164">
        <f t="shared" si="1"/>
        <v>0</v>
      </c>
      <c r="F34" s="164">
        <f>シングルス（エントリー）!F35</f>
        <v>0</v>
      </c>
      <c r="G34" s="164">
        <f>シングルス（エントリー）!G35</f>
        <v>0</v>
      </c>
      <c r="H34" s="164">
        <f t="shared" si="2"/>
        <v>0</v>
      </c>
      <c r="I34" s="164" t="s">
        <v>308</v>
      </c>
      <c r="J34" s="164" t="str">
        <f>シングルス（エントリー）!J35&amp;" "&amp;シングルス（エントリー）!K35&amp;" "&amp;シングルス（エントリー）!L35</f>
        <v>  </v>
      </c>
      <c r="K34" s="164">
        <f t="shared" si="3"/>
        <v>0</v>
      </c>
      <c r="L34" s="164">
        <f>シングルス（エントリー）!M35</f>
        <v>0</v>
      </c>
      <c r="M34" s="164">
        <f>シングルス（エントリー）!N35</f>
        <v>0</v>
      </c>
      <c r="O34" s="164">
        <f t="shared" si="4"/>
        <v>0</v>
      </c>
      <c r="P34" s="164">
        <f t="shared" si="5"/>
        <v>0</v>
      </c>
      <c r="Q34" s="164" t="s">
        <v>191</v>
      </c>
      <c r="R34" s="164" t="str">
        <f>ダブルス（エントリー）!D63&amp;" "&amp;ダブルス（エントリー）!E63&amp;" "&amp;ダブルス（エントリー）!F63</f>
        <v>  </v>
      </c>
      <c r="S34" s="164">
        <f>ダブルス（エントリー）!G63</f>
        <v>0</v>
      </c>
      <c r="T34" s="164">
        <f>ダブルス（エントリー）!H63</f>
        <v>0</v>
      </c>
      <c r="U34" s="164" t="str">
        <f>ダブルス（エントリー）!D64&amp;" "&amp;ダブルス（エントリー）!E64&amp;" "&amp;ダブルス（エントリー）!F64</f>
        <v>  </v>
      </c>
      <c r="V34" s="164">
        <f>ダブルス（エントリー）!G64</f>
        <v>0</v>
      </c>
      <c r="W34" s="164">
        <f>ダブルス（エントリー）!H64</f>
        <v>0</v>
      </c>
      <c r="X34" s="164">
        <f t="shared" si="6"/>
        <v>0</v>
      </c>
      <c r="Y34" s="164">
        <f t="shared" si="7"/>
        <v>0</v>
      </c>
      <c r="Z34" s="164">
        <f t="shared" si="8"/>
        <v>0</v>
      </c>
      <c r="AA34" s="164" t="s">
        <v>191</v>
      </c>
      <c r="AB34" s="164" t="str">
        <f>ダブルス（エントリー）!K63&amp;" "&amp;ダブルス（エントリー）!L63&amp;" "&amp;ダブルス（エントリー）!M63</f>
        <v>  </v>
      </c>
      <c r="AC34" s="164">
        <f>ダブルス（エントリー）!N63</f>
        <v>0</v>
      </c>
      <c r="AD34" s="164">
        <f>ダブルス（エントリー）!O63</f>
        <v>0</v>
      </c>
      <c r="AE34" s="164" t="str">
        <f>ダブルス（エントリー）!K64&amp;" "&amp;ダブルス（エントリー）!L64&amp;" "&amp;ダブルス（エントリー）!M64</f>
        <v>  </v>
      </c>
      <c r="AF34" s="164">
        <f>ダブルス（エントリー）!N64</f>
        <v>0</v>
      </c>
      <c r="AG34" s="164">
        <f>ダブルス（エントリー）!O64</f>
        <v>0</v>
      </c>
      <c r="AH34" s="164">
        <f t="shared" si="9"/>
        <v>0</v>
      </c>
    </row>
    <row r="35" spans="2:34" ht="13.5" hidden="1">
      <c r="B35" s="164">
        <f t="shared" si="0"/>
        <v>0</v>
      </c>
      <c r="C35" s="164" t="s">
        <v>244</v>
      </c>
      <c r="D35" s="164" t="str">
        <f>シングルス（エントリー）!C36&amp;" "&amp;シングルス（エントリー）!D36&amp;" "&amp;シングルス（エントリー）!E36</f>
        <v>  </v>
      </c>
      <c r="E35" s="164">
        <f t="shared" si="1"/>
        <v>0</v>
      </c>
      <c r="F35" s="164">
        <f>シングルス（エントリー）!F36</f>
        <v>0</v>
      </c>
      <c r="G35" s="164">
        <f>シングルス（エントリー）!G36</f>
        <v>0</v>
      </c>
      <c r="H35" s="164">
        <f t="shared" si="2"/>
        <v>0</v>
      </c>
      <c r="I35" s="164" t="s">
        <v>309</v>
      </c>
      <c r="J35" s="164" t="str">
        <f>シングルス（エントリー）!J36&amp;" "&amp;シングルス（エントリー）!K36&amp;" "&amp;シングルス（エントリー）!L36</f>
        <v>  </v>
      </c>
      <c r="K35" s="164">
        <f t="shared" si="3"/>
        <v>0</v>
      </c>
      <c r="L35" s="164">
        <f>シングルス（エントリー）!M36</f>
        <v>0</v>
      </c>
      <c r="M35" s="164">
        <f>シングルス（エントリー）!N36</f>
        <v>0</v>
      </c>
      <c r="O35" s="164">
        <f t="shared" si="4"/>
        <v>0</v>
      </c>
      <c r="P35" s="164">
        <f t="shared" si="5"/>
        <v>0</v>
      </c>
      <c r="Q35" s="164" t="s">
        <v>192</v>
      </c>
      <c r="R35" s="164" t="str">
        <f>ダブルス（エントリー）!D65&amp;" "&amp;ダブルス（エントリー）!E65&amp;" "&amp;ダブルス（エントリー）!F65</f>
        <v>  </v>
      </c>
      <c r="S35" s="164">
        <f>ダブルス（エントリー）!G65</f>
        <v>0</v>
      </c>
      <c r="T35" s="164">
        <f>ダブルス（エントリー）!H65</f>
        <v>0</v>
      </c>
      <c r="U35" s="164" t="str">
        <f>ダブルス（エントリー）!D66&amp;" "&amp;ダブルス（エントリー）!E66&amp;" "&amp;ダブルス（エントリー）!F66</f>
        <v>  </v>
      </c>
      <c r="V35" s="164">
        <f>ダブルス（エントリー）!G66</f>
        <v>0</v>
      </c>
      <c r="W35" s="164">
        <f>ダブルス（エントリー）!H66</f>
        <v>0</v>
      </c>
      <c r="X35" s="164">
        <f t="shared" si="6"/>
        <v>0</v>
      </c>
      <c r="Y35" s="164">
        <f t="shared" si="7"/>
        <v>0</v>
      </c>
      <c r="Z35" s="164">
        <f t="shared" si="8"/>
        <v>0</v>
      </c>
      <c r="AA35" s="164" t="s">
        <v>192</v>
      </c>
      <c r="AB35" s="164" t="str">
        <f>ダブルス（エントリー）!K65&amp;" "&amp;ダブルス（エントリー）!L65&amp;" "&amp;ダブルス（エントリー）!M65</f>
        <v>  </v>
      </c>
      <c r="AC35" s="164">
        <f>ダブルス（エントリー）!N65</f>
        <v>0</v>
      </c>
      <c r="AD35" s="164">
        <f>ダブルス（エントリー）!O65</f>
        <v>0</v>
      </c>
      <c r="AE35" s="164" t="str">
        <f>ダブルス（エントリー）!K66&amp;" "&amp;ダブルス（エントリー）!L66&amp;" "&amp;ダブルス（エントリー）!M66</f>
        <v>  </v>
      </c>
      <c r="AF35" s="164">
        <f>ダブルス（エントリー）!N66</f>
        <v>0</v>
      </c>
      <c r="AG35" s="164">
        <f>ダブルス（エントリー）!O66</f>
        <v>0</v>
      </c>
      <c r="AH35" s="164">
        <f t="shared" si="9"/>
        <v>0</v>
      </c>
    </row>
    <row r="36" spans="2:34" ht="13.5" hidden="1">
      <c r="B36" s="164">
        <f t="shared" si="0"/>
        <v>0</v>
      </c>
      <c r="C36" s="164" t="s">
        <v>245</v>
      </c>
      <c r="D36" s="164" t="str">
        <f>シングルス（エントリー）!C37&amp;" "&amp;シングルス（エントリー）!D37&amp;" "&amp;シングルス（エントリー）!E37</f>
        <v>  </v>
      </c>
      <c r="E36" s="164">
        <f t="shared" si="1"/>
        <v>0</v>
      </c>
      <c r="F36" s="164">
        <f>シングルス（エントリー）!F37</f>
        <v>0</v>
      </c>
      <c r="G36" s="164">
        <f>シングルス（エントリー）!G37</f>
        <v>0</v>
      </c>
      <c r="H36" s="164">
        <f t="shared" si="2"/>
        <v>0</v>
      </c>
      <c r="I36" s="164" t="s">
        <v>310</v>
      </c>
      <c r="J36" s="164" t="str">
        <f>シングルス（エントリー）!J37&amp;" "&amp;シングルス（エントリー）!K37&amp;" "&amp;シングルス（エントリー）!L37</f>
        <v>  </v>
      </c>
      <c r="K36" s="164">
        <f t="shared" si="3"/>
        <v>0</v>
      </c>
      <c r="L36" s="164">
        <f>シングルス（エントリー）!M37</f>
        <v>0</v>
      </c>
      <c r="M36" s="164">
        <f>シングルス（エントリー）!N37</f>
        <v>0</v>
      </c>
      <c r="O36" s="164">
        <f t="shared" si="4"/>
        <v>0</v>
      </c>
      <c r="P36" s="164">
        <f t="shared" si="5"/>
        <v>0</v>
      </c>
      <c r="Q36" s="164" t="s">
        <v>193</v>
      </c>
      <c r="R36" s="164" t="str">
        <f>ダブルス（エントリー）!D67&amp;" "&amp;ダブルス（エントリー）!E67&amp;" "&amp;ダブルス（エントリー）!F67</f>
        <v>  </v>
      </c>
      <c r="S36" s="164">
        <f>ダブルス（エントリー）!G67</f>
        <v>0</v>
      </c>
      <c r="T36" s="164">
        <f>ダブルス（エントリー）!H67</f>
        <v>0</v>
      </c>
      <c r="U36" s="164" t="str">
        <f>ダブルス（エントリー）!D68&amp;" "&amp;ダブルス（エントリー）!E68&amp;" "&amp;ダブルス（エントリー）!F68</f>
        <v>  </v>
      </c>
      <c r="V36" s="164">
        <f>ダブルス（エントリー）!G68</f>
        <v>0</v>
      </c>
      <c r="W36" s="164">
        <f>ダブルス（エントリー）!H68</f>
        <v>0</v>
      </c>
      <c r="X36" s="164">
        <f t="shared" si="6"/>
        <v>0</v>
      </c>
      <c r="Y36" s="164">
        <f t="shared" si="7"/>
        <v>0</v>
      </c>
      <c r="Z36" s="164">
        <f t="shared" si="8"/>
        <v>0</v>
      </c>
      <c r="AA36" s="164" t="s">
        <v>193</v>
      </c>
      <c r="AB36" s="164" t="str">
        <f>ダブルス（エントリー）!K67&amp;" "&amp;ダブルス（エントリー）!L67&amp;" "&amp;ダブルス（エントリー）!M67</f>
        <v>  </v>
      </c>
      <c r="AC36" s="164">
        <f>ダブルス（エントリー）!N67</f>
        <v>0</v>
      </c>
      <c r="AD36" s="164">
        <f>ダブルス（エントリー）!O67</f>
        <v>0</v>
      </c>
      <c r="AE36" s="164" t="str">
        <f>ダブルス（エントリー）!K68&amp;" "&amp;ダブルス（エントリー）!L68&amp;" "&amp;ダブルス（エントリー）!M68</f>
        <v>  </v>
      </c>
      <c r="AF36" s="164">
        <f>ダブルス（エントリー）!N68</f>
        <v>0</v>
      </c>
      <c r="AG36" s="164">
        <f>ダブルス（エントリー）!O68</f>
        <v>0</v>
      </c>
      <c r="AH36" s="164">
        <f t="shared" si="9"/>
        <v>0</v>
      </c>
    </row>
    <row r="37" spans="2:34" ht="13.5" hidden="1">
      <c r="B37" s="164">
        <f t="shared" si="0"/>
        <v>0</v>
      </c>
      <c r="C37" s="164" t="s">
        <v>246</v>
      </c>
      <c r="D37" s="164" t="str">
        <f>シングルス（エントリー）!C38&amp;" "&amp;シングルス（エントリー）!D38&amp;" "&amp;シングルス（エントリー）!E38</f>
        <v>  </v>
      </c>
      <c r="E37" s="164">
        <f t="shared" si="1"/>
        <v>0</v>
      </c>
      <c r="F37" s="164">
        <f>シングルス（エントリー）!F38</f>
        <v>0</v>
      </c>
      <c r="G37" s="164">
        <f>シングルス（エントリー）!G38</f>
        <v>0</v>
      </c>
      <c r="H37" s="164">
        <f t="shared" si="2"/>
        <v>0</v>
      </c>
      <c r="I37" s="164" t="s">
        <v>311</v>
      </c>
      <c r="J37" s="164" t="str">
        <f>シングルス（エントリー）!J38&amp;" "&amp;シングルス（エントリー）!K38&amp;" "&amp;シングルス（エントリー）!L38</f>
        <v>  </v>
      </c>
      <c r="K37" s="164">
        <f t="shared" si="3"/>
        <v>0</v>
      </c>
      <c r="L37" s="164">
        <f>シングルス（エントリー）!M38</f>
        <v>0</v>
      </c>
      <c r="M37" s="164">
        <f>シングルス（エントリー）!N38</f>
        <v>0</v>
      </c>
      <c r="O37" s="164">
        <f t="shared" si="4"/>
        <v>0</v>
      </c>
      <c r="P37" s="164">
        <f t="shared" si="5"/>
        <v>0</v>
      </c>
      <c r="Q37" s="164" t="s">
        <v>194</v>
      </c>
      <c r="R37" s="164" t="str">
        <f>ダブルス（エントリー）!D69&amp;" "&amp;ダブルス（エントリー）!E69&amp;" "&amp;ダブルス（エントリー）!F69</f>
        <v>  </v>
      </c>
      <c r="S37" s="164">
        <f>ダブルス（エントリー）!G69</f>
        <v>0</v>
      </c>
      <c r="T37" s="164">
        <f>ダブルス（エントリー）!H69</f>
        <v>0</v>
      </c>
      <c r="U37" s="164" t="str">
        <f>ダブルス（エントリー）!D70&amp;" "&amp;ダブルス（エントリー）!E70&amp;" "&amp;ダブルス（エントリー）!F70</f>
        <v>  </v>
      </c>
      <c r="V37" s="164">
        <f>ダブルス（エントリー）!G70</f>
        <v>0</v>
      </c>
      <c r="W37" s="164">
        <f>ダブルス（エントリー）!H70</f>
        <v>0</v>
      </c>
      <c r="X37" s="164">
        <f t="shared" si="6"/>
        <v>0</v>
      </c>
      <c r="Y37" s="164">
        <f t="shared" si="7"/>
        <v>0</v>
      </c>
      <c r="Z37" s="164">
        <f t="shared" si="8"/>
        <v>0</v>
      </c>
      <c r="AA37" s="164" t="s">
        <v>194</v>
      </c>
      <c r="AB37" s="164" t="str">
        <f>ダブルス（エントリー）!K69&amp;" "&amp;ダブルス（エントリー）!L69&amp;" "&amp;ダブルス（エントリー）!M69</f>
        <v>  </v>
      </c>
      <c r="AC37" s="164">
        <f>ダブルス（エントリー）!N69</f>
        <v>0</v>
      </c>
      <c r="AD37" s="164">
        <f>ダブルス（エントリー）!O69</f>
        <v>0</v>
      </c>
      <c r="AE37" s="164" t="str">
        <f>ダブルス（エントリー）!K70&amp;" "&amp;ダブルス（エントリー）!L70&amp;" "&amp;ダブルス（エントリー）!M70</f>
        <v>  </v>
      </c>
      <c r="AF37" s="164">
        <f>ダブルス（エントリー）!N70</f>
        <v>0</v>
      </c>
      <c r="AG37" s="164">
        <f>ダブルス（エントリー）!O70</f>
        <v>0</v>
      </c>
      <c r="AH37" s="164">
        <f t="shared" si="9"/>
        <v>0</v>
      </c>
    </row>
    <row r="38" spans="2:34" ht="13.5" hidden="1">
      <c r="B38" s="164">
        <f aca="true" t="shared" si="14" ref="B38:B70">学校番号</f>
        <v>0</v>
      </c>
      <c r="C38" s="164" t="s">
        <v>247</v>
      </c>
      <c r="D38" s="164" t="str">
        <f>シングルス（エントリー）!C39&amp;" "&amp;シングルス（エントリー）!D39&amp;" "&amp;シングルス（エントリー）!E39</f>
        <v>  </v>
      </c>
      <c r="E38" s="164">
        <f aca="true" t="shared" si="15" ref="E38:E70">表示名</f>
        <v>0</v>
      </c>
      <c r="F38" s="164">
        <f>シングルス（エントリー）!F39</f>
        <v>0</v>
      </c>
      <c r="G38" s="164">
        <f>シングルス（エントリー）!G39</f>
        <v>0</v>
      </c>
      <c r="H38" s="164">
        <f aca="true" t="shared" si="16" ref="H38:H70">学校番号</f>
        <v>0</v>
      </c>
      <c r="I38" s="164" t="s">
        <v>312</v>
      </c>
      <c r="J38" s="164" t="str">
        <f>シングルス（エントリー）!J39&amp;" "&amp;シングルス（エントリー）!K39&amp;" "&amp;シングルス（エントリー）!L39</f>
        <v>  </v>
      </c>
      <c r="K38" s="164">
        <f aca="true" t="shared" si="17" ref="K38:K70">表示名</f>
        <v>0</v>
      </c>
      <c r="L38" s="164">
        <f>シングルス（エントリー）!M39</f>
        <v>0</v>
      </c>
      <c r="M38" s="164">
        <f>シングルス（エントリー）!N39</f>
        <v>0</v>
      </c>
      <c r="O38" s="164">
        <f aca="true" t="shared" si="18" ref="O38:O55">学校番号</f>
        <v>0</v>
      </c>
      <c r="P38" s="164">
        <f aca="true" t="shared" si="19" ref="P38:P55">表示名</f>
        <v>0</v>
      </c>
      <c r="Q38" s="164" t="s">
        <v>195</v>
      </c>
      <c r="R38" s="164" t="str">
        <f>ダブルス（エントリー）!D71&amp;" "&amp;ダブルス（エントリー）!E71&amp;" "&amp;ダブルス（エントリー）!F71</f>
        <v>  </v>
      </c>
      <c r="S38" s="164">
        <f>ダブルス（エントリー）!G71</f>
        <v>0</v>
      </c>
      <c r="T38" s="164">
        <f>ダブルス（エントリー）!H71</f>
        <v>0</v>
      </c>
      <c r="U38" s="164" t="str">
        <f>ダブルス（エントリー）!D72&amp;" "&amp;ダブルス（エントリー）!E72&amp;" "&amp;ダブルス（エントリー）!F72</f>
        <v>  </v>
      </c>
      <c r="V38" s="164">
        <f>ダブルス（エントリー）!G72</f>
        <v>0</v>
      </c>
      <c r="W38" s="164">
        <f>ダブルス（エントリー）!H72</f>
        <v>0</v>
      </c>
      <c r="X38" s="164">
        <f aca="true" t="shared" si="20" ref="X38:X55">S38+V38</f>
        <v>0</v>
      </c>
      <c r="Y38" s="164">
        <f aca="true" t="shared" si="21" ref="Y38:Y55">学校番号</f>
        <v>0</v>
      </c>
      <c r="Z38" s="164">
        <f aca="true" t="shared" si="22" ref="Z38:Z55">表示名</f>
        <v>0</v>
      </c>
      <c r="AA38" s="164" t="s">
        <v>195</v>
      </c>
      <c r="AB38" s="164" t="str">
        <f>ダブルス（エントリー）!K71&amp;" "&amp;ダブルス（エントリー）!L71&amp;" "&amp;ダブルス（エントリー）!M71</f>
        <v>  </v>
      </c>
      <c r="AC38" s="164">
        <f>ダブルス（エントリー）!N71</f>
        <v>0</v>
      </c>
      <c r="AD38" s="164">
        <f>ダブルス（エントリー）!O71</f>
        <v>0</v>
      </c>
      <c r="AE38" s="164" t="str">
        <f>ダブルス（エントリー）!K72&amp;" "&amp;ダブルス（エントリー）!L72&amp;" "&amp;ダブルス（エントリー）!M72</f>
        <v>  </v>
      </c>
      <c r="AF38" s="164">
        <f>ダブルス（エントリー）!N72</f>
        <v>0</v>
      </c>
      <c r="AG38" s="164">
        <f>ダブルス（エントリー）!O72</f>
        <v>0</v>
      </c>
      <c r="AH38" s="164">
        <f aca="true" t="shared" si="23" ref="AH38:AH55">AC38+AF38</f>
        <v>0</v>
      </c>
    </row>
    <row r="39" spans="2:34" ht="13.5" hidden="1">
      <c r="B39" s="164">
        <f t="shared" si="14"/>
        <v>0</v>
      </c>
      <c r="C39" s="164" t="s">
        <v>248</v>
      </c>
      <c r="D39" s="164" t="str">
        <f>シングルス（エントリー）!C40&amp;" "&amp;シングルス（エントリー）!D40&amp;" "&amp;シングルス（エントリー）!E40</f>
        <v>  </v>
      </c>
      <c r="E39" s="164">
        <f t="shared" si="15"/>
        <v>0</v>
      </c>
      <c r="F39" s="164">
        <f>シングルス（エントリー）!F40</f>
        <v>0</v>
      </c>
      <c r="G39" s="164">
        <f>シングルス（エントリー）!G40</f>
        <v>0</v>
      </c>
      <c r="H39" s="164">
        <f t="shared" si="16"/>
        <v>0</v>
      </c>
      <c r="I39" s="164" t="s">
        <v>313</v>
      </c>
      <c r="J39" s="164" t="str">
        <f>シングルス（エントリー）!J40&amp;" "&amp;シングルス（エントリー）!K40&amp;" "&amp;シングルス（エントリー）!L40</f>
        <v>  </v>
      </c>
      <c r="K39" s="164">
        <f t="shared" si="17"/>
        <v>0</v>
      </c>
      <c r="L39" s="164">
        <f>シングルス（エントリー）!M40</f>
        <v>0</v>
      </c>
      <c r="M39" s="164">
        <f>シングルス（エントリー）!N40</f>
        <v>0</v>
      </c>
      <c r="O39" s="164">
        <f t="shared" si="18"/>
        <v>0</v>
      </c>
      <c r="P39" s="164">
        <f t="shared" si="19"/>
        <v>0</v>
      </c>
      <c r="Q39" s="164" t="s">
        <v>196</v>
      </c>
      <c r="R39" s="164" t="str">
        <f>ダブルス（エントリー）!D73&amp;" "&amp;ダブルス（エントリー）!E73&amp;" "&amp;ダブルス（エントリー）!F73</f>
        <v>  </v>
      </c>
      <c r="S39" s="164">
        <f>ダブルス（エントリー）!G73</f>
        <v>0</v>
      </c>
      <c r="T39" s="164">
        <f>ダブルス（エントリー）!H73</f>
        <v>0</v>
      </c>
      <c r="U39" s="164" t="str">
        <f>ダブルス（エントリー）!D74&amp;" "&amp;ダブルス（エントリー）!E74&amp;" "&amp;ダブルス（エントリー）!F74</f>
        <v>  </v>
      </c>
      <c r="V39" s="164">
        <f>ダブルス（エントリー）!G74</f>
        <v>0</v>
      </c>
      <c r="W39" s="164">
        <f>ダブルス（エントリー）!H74</f>
        <v>0</v>
      </c>
      <c r="X39" s="164">
        <f t="shared" si="20"/>
        <v>0</v>
      </c>
      <c r="Y39" s="164">
        <f t="shared" si="21"/>
        <v>0</v>
      </c>
      <c r="Z39" s="164">
        <f t="shared" si="22"/>
        <v>0</v>
      </c>
      <c r="AA39" s="164" t="s">
        <v>196</v>
      </c>
      <c r="AB39" s="164" t="str">
        <f>ダブルス（エントリー）!K73&amp;" "&amp;ダブルス（エントリー）!L73&amp;" "&amp;ダブルス（エントリー）!M73</f>
        <v>  </v>
      </c>
      <c r="AC39" s="164">
        <f>ダブルス（エントリー）!N73</f>
        <v>0</v>
      </c>
      <c r="AD39" s="164">
        <f>ダブルス（エントリー）!O73</f>
        <v>0</v>
      </c>
      <c r="AE39" s="164" t="str">
        <f>ダブルス（エントリー）!K74&amp;" "&amp;ダブルス（エントリー）!L74&amp;" "&amp;ダブルス（エントリー）!M74</f>
        <v>  </v>
      </c>
      <c r="AF39" s="164">
        <f>ダブルス（エントリー）!N74</f>
        <v>0</v>
      </c>
      <c r="AG39" s="164">
        <f>ダブルス（エントリー）!O74</f>
        <v>0</v>
      </c>
      <c r="AH39" s="164">
        <f t="shared" si="23"/>
        <v>0</v>
      </c>
    </row>
    <row r="40" spans="2:34" ht="13.5" hidden="1">
      <c r="B40" s="164">
        <f t="shared" si="14"/>
        <v>0</v>
      </c>
      <c r="C40" s="164" t="s">
        <v>249</v>
      </c>
      <c r="D40" s="164" t="str">
        <f>シングルス（エントリー）!C41&amp;" "&amp;シングルス（エントリー）!D41&amp;" "&amp;シングルス（エントリー）!E41</f>
        <v>  </v>
      </c>
      <c r="E40" s="164">
        <f t="shared" si="15"/>
        <v>0</v>
      </c>
      <c r="F40" s="164">
        <f>シングルス（エントリー）!F41</f>
        <v>0</v>
      </c>
      <c r="G40" s="164">
        <f>シングルス（エントリー）!G41</f>
        <v>0</v>
      </c>
      <c r="H40" s="164">
        <f t="shared" si="16"/>
        <v>0</v>
      </c>
      <c r="I40" s="164" t="s">
        <v>314</v>
      </c>
      <c r="J40" s="164" t="str">
        <f>シングルス（エントリー）!J41&amp;" "&amp;シングルス（エントリー）!K41&amp;" "&amp;シングルス（エントリー）!L41</f>
        <v>  </v>
      </c>
      <c r="K40" s="164">
        <f t="shared" si="17"/>
        <v>0</v>
      </c>
      <c r="L40" s="164">
        <f>シングルス（エントリー）!M41</f>
        <v>0</v>
      </c>
      <c r="M40" s="164">
        <f>シングルス（エントリー）!N41</f>
        <v>0</v>
      </c>
      <c r="O40" s="164">
        <f t="shared" si="18"/>
        <v>0</v>
      </c>
      <c r="P40" s="164">
        <f t="shared" si="19"/>
        <v>0</v>
      </c>
      <c r="Q40" s="164" t="s">
        <v>197</v>
      </c>
      <c r="R40" s="164" t="str">
        <f>ダブルス（エントリー）!D75&amp;" "&amp;ダブルス（エントリー）!E75&amp;" "&amp;ダブルス（エントリー）!F75</f>
        <v>  </v>
      </c>
      <c r="S40" s="164">
        <f>ダブルス（エントリー）!G75</f>
        <v>0</v>
      </c>
      <c r="T40" s="164">
        <f>ダブルス（エントリー）!H75</f>
        <v>0</v>
      </c>
      <c r="U40" s="164" t="str">
        <f>ダブルス（エントリー）!D76&amp;" "&amp;ダブルス（エントリー）!E76&amp;" "&amp;ダブルス（エントリー）!F76</f>
        <v>  </v>
      </c>
      <c r="V40" s="164">
        <f>ダブルス（エントリー）!G76</f>
        <v>0</v>
      </c>
      <c r="W40" s="164">
        <f>ダブルス（エントリー）!H76</f>
        <v>0</v>
      </c>
      <c r="X40" s="164">
        <f t="shared" si="20"/>
        <v>0</v>
      </c>
      <c r="Y40" s="164">
        <f t="shared" si="21"/>
        <v>0</v>
      </c>
      <c r="Z40" s="164">
        <f t="shared" si="22"/>
        <v>0</v>
      </c>
      <c r="AA40" s="164" t="s">
        <v>197</v>
      </c>
      <c r="AB40" s="164" t="str">
        <f>ダブルス（エントリー）!K75&amp;" "&amp;ダブルス（エントリー）!L75&amp;" "&amp;ダブルス（エントリー）!M75</f>
        <v>  </v>
      </c>
      <c r="AC40" s="164">
        <f>ダブルス（エントリー）!N75</f>
        <v>0</v>
      </c>
      <c r="AD40" s="164">
        <f>ダブルス（エントリー）!O75</f>
        <v>0</v>
      </c>
      <c r="AE40" s="164" t="str">
        <f>ダブルス（エントリー）!K76&amp;" "&amp;ダブルス（エントリー）!L76&amp;" "&amp;ダブルス（エントリー）!M76</f>
        <v>  </v>
      </c>
      <c r="AF40" s="164">
        <f>ダブルス（エントリー）!N76</f>
        <v>0</v>
      </c>
      <c r="AG40" s="164">
        <f>ダブルス（エントリー）!O76</f>
        <v>0</v>
      </c>
      <c r="AH40" s="164">
        <f t="shared" si="23"/>
        <v>0</v>
      </c>
    </row>
    <row r="41" spans="2:34" ht="13.5" hidden="1">
      <c r="B41" s="164">
        <f t="shared" si="14"/>
        <v>0</v>
      </c>
      <c r="C41" s="164" t="s">
        <v>250</v>
      </c>
      <c r="D41" s="164" t="str">
        <f>シングルス（エントリー）!C42&amp;" "&amp;シングルス（エントリー）!D42&amp;" "&amp;シングルス（エントリー）!E42</f>
        <v>  </v>
      </c>
      <c r="E41" s="164">
        <f t="shared" si="15"/>
        <v>0</v>
      </c>
      <c r="F41" s="164">
        <f>シングルス（エントリー）!F42</f>
        <v>0</v>
      </c>
      <c r="G41" s="164">
        <f>シングルス（エントリー）!G42</f>
        <v>0</v>
      </c>
      <c r="H41" s="164">
        <f t="shared" si="16"/>
        <v>0</v>
      </c>
      <c r="I41" s="164" t="s">
        <v>315</v>
      </c>
      <c r="J41" s="164" t="str">
        <f>シングルス（エントリー）!J42&amp;" "&amp;シングルス（エントリー）!K42&amp;" "&amp;シングルス（エントリー）!L42</f>
        <v>  </v>
      </c>
      <c r="K41" s="164">
        <f t="shared" si="17"/>
        <v>0</v>
      </c>
      <c r="L41" s="164">
        <f>シングルス（エントリー）!M42</f>
        <v>0</v>
      </c>
      <c r="M41" s="164">
        <f>シングルス（エントリー）!N42</f>
        <v>0</v>
      </c>
      <c r="O41" s="164">
        <f t="shared" si="18"/>
        <v>0</v>
      </c>
      <c r="P41" s="164">
        <f t="shared" si="19"/>
        <v>0</v>
      </c>
      <c r="Q41" s="164" t="s">
        <v>198</v>
      </c>
      <c r="R41" s="164" t="str">
        <f>ダブルス（エントリー）!D77&amp;" "&amp;ダブルス（エントリー）!E77&amp;" "&amp;ダブルス（エントリー）!F77</f>
        <v>  </v>
      </c>
      <c r="S41" s="164">
        <f>ダブルス（エントリー）!G77</f>
        <v>0</v>
      </c>
      <c r="T41" s="164">
        <f>ダブルス（エントリー）!H77</f>
        <v>0</v>
      </c>
      <c r="U41" s="164" t="str">
        <f>ダブルス（エントリー）!D78&amp;" "&amp;ダブルス（エントリー）!E78&amp;" "&amp;ダブルス（エントリー）!F78</f>
        <v>  </v>
      </c>
      <c r="V41" s="164">
        <f>ダブルス（エントリー）!G78</f>
        <v>0</v>
      </c>
      <c r="W41" s="164">
        <f>ダブルス（エントリー）!H78</f>
        <v>0</v>
      </c>
      <c r="X41" s="164">
        <f t="shared" si="20"/>
        <v>0</v>
      </c>
      <c r="Y41" s="164">
        <f t="shared" si="21"/>
        <v>0</v>
      </c>
      <c r="Z41" s="164">
        <f t="shared" si="22"/>
        <v>0</v>
      </c>
      <c r="AA41" s="164" t="s">
        <v>198</v>
      </c>
      <c r="AB41" s="164" t="str">
        <f>ダブルス（エントリー）!K77&amp;" "&amp;ダブルス（エントリー）!L77&amp;" "&amp;ダブルス（エントリー）!M77</f>
        <v>  </v>
      </c>
      <c r="AC41" s="164">
        <f>ダブルス（エントリー）!N77</f>
        <v>0</v>
      </c>
      <c r="AD41" s="164">
        <f>ダブルス（エントリー）!O77</f>
        <v>0</v>
      </c>
      <c r="AE41" s="164" t="str">
        <f>ダブルス（エントリー）!K78&amp;" "&amp;ダブルス（エントリー）!L78&amp;" "&amp;ダブルス（エントリー）!M78</f>
        <v>  </v>
      </c>
      <c r="AF41" s="164">
        <f>ダブルス（エントリー）!N78</f>
        <v>0</v>
      </c>
      <c r="AG41" s="164">
        <f>ダブルス（エントリー）!O78</f>
        <v>0</v>
      </c>
      <c r="AH41" s="164">
        <f t="shared" si="23"/>
        <v>0</v>
      </c>
    </row>
    <row r="42" spans="2:34" ht="13.5" hidden="1">
      <c r="B42" s="164">
        <f t="shared" si="14"/>
        <v>0</v>
      </c>
      <c r="C42" s="164" t="s">
        <v>251</v>
      </c>
      <c r="D42" s="164" t="str">
        <f>シングルス（エントリー）!C43&amp;" "&amp;シングルス（エントリー）!D43&amp;" "&amp;シングルス（エントリー）!E43</f>
        <v>  </v>
      </c>
      <c r="E42" s="164">
        <f t="shared" si="15"/>
        <v>0</v>
      </c>
      <c r="F42" s="164">
        <f>シングルス（エントリー）!F43</f>
        <v>0</v>
      </c>
      <c r="G42" s="164">
        <f>シングルス（エントリー）!G43</f>
        <v>0</v>
      </c>
      <c r="H42" s="164">
        <f t="shared" si="16"/>
        <v>0</v>
      </c>
      <c r="I42" s="164" t="s">
        <v>316</v>
      </c>
      <c r="J42" s="164" t="str">
        <f>シングルス（エントリー）!J43&amp;" "&amp;シングルス（エントリー）!K43&amp;" "&amp;シングルス（エントリー）!L43</f>
        <v>  </v>
      </c>
      <c r="K42" s="164">
        <f t="shared" si="17"/>
        <v>0</v>
      </c>
      <c r="L42" s="164">
        <f>シングルス（エントリー）!M43</f>
        <v>0</v>
      </c>
      <c r="M42" s="164">
        <f>シングルス（エントリー）!N43</f>
        <v>0</v>
      </c>
      <c r="O42" s="164">
        <f t="shared" si="18"/>
        <v>0</v>
      </c>
      <c r="P42" s="164">
        <f t="shared" si="19"/>
        <v>0</v>
      </c>
      <c r="Q42" s="164" t="s">
        <v>199</v>
      </c>
      <c r="R42" s="164" t="str">
        <f>ダブルス（エントリー）!D79&amp;" "&amp;ダブルス（エントリー）!E79&amp;" "&amp;ダブルス（エントリー）!F79</f>
        <v>  </v>
      </c>
      <c r="S42" s="164">
        <f>ダブルス（エントリー）!G79</f>
        <v>0</v>
      </c>
      <c r="T42" s="164">
        <f>ダブルス（エントリー）!H79</f>
        <v>0</v>
      </c>
      <c r="U42" s="164" t="str">
        <f>ダブルス（エントリー）!D80&amp;" "&amp;ダブルス（エントリー）!E80&amp;" "&amp;ダブルス（エントリー）!F80</f>
        <v>  </v>
      </c>
      <c r="V42" s="164">
        <f>ダブルス（エントリー）!G80</f>
        <v>0</v>
      </c>
      <c r="W42" s="164">
        <f>ダブルス（エントリー）!H80</f>
        <v>0</v>
      </c>
      <c r="X42" s="164">
        <f t="shared" si="20"/>
        <v>0</v>
      </c>
      <c r="Y42" s="164">
        <f t="shared" si="21"/>
        <v>0</v>
      </c>
      <c r="Z42" s="164">
        <f t="shared" si="22"/>
        <v>0</v>
      </c>
      <c r="AA42" s="164" t="s">
        <v>199</v>
      </c>
      <c r="AB42" s="164" t="str">
        <f>ダブルス（エントリー）!K79&amp;" "&amp;ダブルス（エントリー）!L79&amp;" "&amp;ダブルス（エントリー）!M79</f>
        <v>  </v>
      </c>
      <c r="AC42" s="164">
        <f>ダブルス（エントリー）!N79</f>
        <v>0</v>
      </c>
      <c r="AD42" s="164">
        <f>ダブルス（エントリー）!O79</f>
        <v>0</v>
      </c>
      <c r="AE42" s="164" t="str">
        <f>ダブルス（エントリー）!K80&amp;" "&amp;ダブルス（エントリー）!L80&amp;" "&amp;ダブルス（エントリー）!M80</f>
        <v>  </v>
      </c>
      <c r="AF42" s="164">
        <f>ダブルス（エントリー）!N80</f>
        <v>0</v>
      </c>
      <c r="AG42" s="164">
        <f>ダブルス（エントリー）!O80</f>
        <v>0</v>
      </c>
      <c r="AH42" s="164">
        <f t="shared" si="23"/>
        <v>0</v>
      </c>
    </row>
    <row r="43" spans="2:34" ht="13.5" hidden="1">
      <c r="B43" s="164">
        <f t="shared" si="14"/>
        <v>0</v>
      </c>
      <c r="C43" s="164" t="s">
        <v>252</v>
      </c>
      <c r="D43" s="164" t="str">
        <f>シングルス（エントリー）!C44&amp;" "&amp;シングルス（エントリー）!D44&amp;" "&amp;シングルス（エントリー）!E44</f>
        <v>  </v>
      </c>
      <c r="E43" s="164">
        <f t="shared" si="15"/>
        <v>0</v>
      </c>
      <c r="F43" s="164">
        <f>シングルス（エントリー）!F44</f>
        <v>0</v>
      </c>
      <c r="G43" s="164">
        <f>シングルス（エントリー）!G44</f>
        <v>0</v>
      </c>
      <c r="H43" s="164">
        <f t="shared" si="16"/>
        <v>0</v>
      </c>
      <c r="I43" s="164" t="s">
        <v>317</v>
      </c>
      <c r="J43" s="164" t="str">
        <f>シングルス（エントリー）!J44&amp;" "&amp;シングルス（エントリー）!K44&amp;" "&amp;シングルス（エントリー）!L44</f>
        <v>  </v>
      </c>
      <c r="K43" s="164">
        <f t="shared" si="17"/>
        <v>0</v>
      </c>
      <c r="L43" s="164">
        <f>シングルス（エントリー）!M44</f>
        <v>0</v>
      </c>
      <c r="M43" s="164">
        <f>シングルス（エントリー）!N44</f>
        <v>0</v>
      </c>
      <c r="O43" s="164">
        <f t="shared" si="18"/>
        <v>0</v>
      </c>
      <c r="P43" s="164">
        <f t="shared" si="19"/>
        <v>0</v>
      </c>
      <c r="Q43" s="164" t="s">
        <v>200</v>
      </c>
      <c r="R43" s="164" t="str">
        <f>ダブルス（エントリー）!D81&amp;" "&amp;ダブルス（エントリー）!E81&amp;" "&amp;ダブルス（エントリー）!F81</f>
        <v>  </v>
      </c>
      <c r="S43" s="164">
        <f>ダブルス（エントリー）!G81</f>
        <v>0</v>
      </c>
      <c r="T43" s="164">
        <f>ダブルス（エントリー）!H81</f>
        <v>0</v>
      </c>
      <c r="U43" s="164" t="str">
        <f>ダブルス（エントリー）!D82&amp;" "&amp;ダブルス（エントリー）!E82&amp;" "&amp;ダブルス（エントリー）!F82</f>
        <v>  </v>
      </c>
      <c r="V43" s="164">
        <f>ダブルス（エントリー）!G82</f>
        <v>0</v>
      </c>
      <c r="W43" s="164">
        <f>ダブルス（エントリー）!H82</f>
        <v>0</v>
      </c>
      <c r="X43" s="164">
        <f t="shared" si="20"/>
        <v>0</v>
      </c>
      <c r="Y43" s="164">
        <f t="shared" si="21"/>
        <v>0</v>
      </c>
      <c r="Z43" s="164">
        <f t="shared" si="22"/>
        <v>0</v>
      </c>
      <c r="AA43" s="164" t="s">
        <v>200</v>
      </c>
      <c r="AB43" s="164" t="str">
        <f>ダブルス（エントリー）!K81&amp;" "&amp;ダブルス（エントリー）!L81&amp;" "&amp;ダブルス（エントリー）!M81</f>
        <v>  </v>
      </c>
      <c r="AC43" s="164">
        <f>ダブルス（エントリー）!N81</f>
        <v>0</v>
      </c>
      <c r="AD43" s="164">
        <f>ダブルス（エントリー）!O81</f>
        <v>0</v>
      </c>
      <c r="AE43" s="164" t="str">
        <f>ダブルス（エントリー）!K82&amp;" "&amp;ダブルス（エントリー）!L82&amp;" "&amp;ダブルス（エントリー）!M82</f>
        <v>  </v>
      </c>
      <c r="AF43" s="164">
        <f>ダブルス（エントリー）!N82</f>
        <v>0</v>
      </c>
      <c r="AG43" s="164">
        <f>ダブルス（エントリー）!O82</f>
        <v>0</v>
      </c>
      <c r="AH43" s="164">
        <f t="shared" si="23"/>
        <v>0</v>
      </c>
    </row>
    <row r="44" spans="2:34" ht="13.5" hidden="1">
      <c r="B44" s="164">
        <f t="shared" si="14"/>
        <v>0</v>
      </c>
      <c r="C44" s="164" t="s">
        <v>253</v>
      </c>
      <c r="D44" s="164" t="str">
        <f>シングルス（エントリー）!C45&amp;" "&amp;シングルス（エントリー）!D45&amp;" "&amp;シングルス（エントリー）!E45</f>
        <v>  </v>
      </c>
      <c r="E44" s="164">
        <f t="shared" si="15"/>
        <v>0</v>
      </c>
      <c r="F44" s="164">
        <f>シングルス（エントリー）!F45</f>
        <v>0</v>
      </c>
      <c r="G44" s="164">
        <f>シングルス（エントリー）!G45</f>
        <v>0</v>
      </c>
      <c r="H44" s="164">
        <f t="shared" si="16"/>
        <v>0</v>
      </c>
      <c r="I44" s="164" t="s">
        <v>318</v>
      </c>
      <c r="J44" s="164" t="str">
        <f>シングルス（エントリー）!J45&amp;" "&amp;シングルス（エントリー）!K45&amp;" "&amp;シングルス（エントリー）!L45</f>
        <v>  </v>
      </c>
      <c r="K44" s="164">
        <f t="shared" si="17"/>
        <v>0</v>
      </c>
      <c r="L44" s="164">
        <f>シングルス（エントリー）!M45</f>
        <v>0</v>
      </c>
      <c r="M44" s="164">
        <f>シングルス（エントリー）!N45</f>
        <v>0</v>
      </c>
      <c r="O44" s="164">
        <f t="shared" si="18"/>
        <v>0</v>
      </c>
      <c r="P44" s="164">
        <f t="shared" si="19"/>
        <v>0</v>
      </c>
      <c r="Q44" s="164" t="s">
        <v>201</v>
      </c>
      <c r="R44" s="164" t="str">
        <f>ダブルス（エントリー）!D83&amp;" "&amp;ダブルス（エントリー）!E83&amp;" "&amp;ダブルス（エントリー）!F83</f>
        <v>  </v>
      </c>
      <c r="S44" s="164">
        <f>ダブルス（エントリー）!G83</f>
        <v>0</v>
      </c>
      <c r="T44" s="164">
        <f>ダブルス（エントリー）!H83</f>
        <v>0</v>
      </c>
      <c r="U44" s="164" t="str">
        <f>ダブルス（エントリー）!D84&amp;" "&amp;ダブルス（エントリー）!E84&amp;" "&amp;ダブルス（エントリー）!F84</f>
        <v>  </v>
      </c>
      <c r="V44" s="164">
        <f>ダブルス（エントリー）!G84</f>
        <v>0</v>
      </c>
      <c r="W44" s="164">
        <f>ダブルス（エントリー）!H84</f>
        <v>0</v>
      </c>
      <c r="X44" s="164">
        <f t="shared" si="20"/>
        <v>0</v>
      </c>
      <c r="Y44" s="164">
        <f t="shared" si="21"/>
        <v>0</v>
      </c>
      <c r="Z44" s="164">
        <f t="shared" si="22"/>
        <v>0</v>
      </c>
      <c r="AA44" s="164" t="s">
        <v>201</v>
      </c>
      <c r="AB44" s="164" t="str">
        <f>ダブルス（エントリー）!K83&amp;" "&amp;ダブルス（エントリー）!L83&amp;" "&amp;ダブルス（エントリー）!M83</f>
        <v>  </v>
      </c>
      <c r="AC44" s="164">
        <f>ダブルス（エントリー）!N83</f>
        <v>0</v>
      </c>
      <c r="AD44" s="164">
        <f>ダブルス（エントリー）!O83</f>
        <v>0</v>
      </c>
      <c r="AE44" s="164" t="str">
        <f>ダブルス（エントリー）!K84&amp;" "&amp;ダブルス（エントリー）!L84&amp;" "&amp;ダブルス（エントリー）!M84</f>
        <v>  </v>
      </c>
      <c r="AF44" s="164">
        <f>ダブルス（エントリー）!N84</f>
        <v>0</v>
      </c>
      <c r="AG44" s="164">
        <f>ダブルス（エントリー）!O84</f>
        <v>0</v>
      </c>
      <c r="AH44" s="164">
        <f t="shared" si="23"/>
        <v>0</v>
      </c>
    </row>
    <row r="45" spans="2:34" ht="13.5" hidden="1">
      <c r="B45" s="164">
        <f t="shared" si="14"/>
        <v>0</v>
      </c>
      <c r="C45" s="164" t="s">
        <v>254</v>
      </c>
      <c r="D45" s="164" t="str">
        <f>シングルス（エントリー）!C46&amp;" "&amp;シングルス（エントリー）!D46&amp;" "&amp;シングルス（エントリー）!E46</f>
        <v>  </v>
      </c>
      <c r="E45" s="164">
        <f t="shared" si="15"/>
        <v>0</v>
      </c>
      <c r="F45" s="164">
        <f>シングルス（エントリー）!F46</f>
        <v>0</v>
      </c>
      <c r="G45" s="164">
        <f>シングルス（エントリー）!G46</f>
        <v>0</v>
      </c>
      <c r="H45" s="164">
        <f t="shared" si="16"/>
        <v>0</v>
      </c>
      <c r="I45" s="164" t="s">
        <v>319</v>
      </c>
      <c r="J45" s="164" t="str">
        <f>シングルス（エントリー）!J46&amp;" "&amp;シングルス（エントリー）!K46&amp;" "&amp;シングルス（エントリー）!L46</f>
        <v>  </v>
      </c>
      <c r="K45" s="164">
        <f t="shared" si="17"/>
        <v>0</v>
      </c>
      <c r="L45" s="164">
        <f>シングルス（エントリー）!M46</f>
        <v>0</v>
      </c>
      <c r="M45" s="164">
        <f>シングルス（エントリー）!N46</f>
        <v>0</v>
      </c>
      <c r="O45" s="164">
        <f t="shared" si="18"/>
        <v>0</v>
      </c>
      <c r="P45" s="164">
        <f t="shared" si="19"/>
        <v>0</v>
      </c>
      <c r="Q45" s="164" t="s">
        <v>202</v>
      </c>
      <c r="R45" s="164" t="str">
        <f>ダブルス（エントリー）!D85&amp;" "&amp;ダブルス（エントリー）!E85&amp;" "&amp;ダブルス（エントリー）!F85</f>
        <v>  </v>
      </c>
      <c r="S45" s="164">
        <f>ダブルス（エントリー）!G85</f>
        <v>0</v>
      </c>
      <c r="T45" s="164">
        <f>ダブルス（エントリー）!H85</f>
        <v>0</v>
      </c>
      <c r="U45" s="164" t="str">
        <f>ダブルス（エントリー）!D86&amp;" "&amp;ダブルス（エントリー）!E86&amp;" "&amp;ダブルス（エントリー）!F86</f>
        <v>  </v>
      </c>
      <c r="V45" s="164">
        <f>ダブルス（エントリー）!G86</f>
        <v>0</v>
      </c>
      <c r="W45" s="164">
        <f>ダブルス（エントリー）!H86</f>
        <v>0</v>
      </c>
      <c r="X45" s="164">
        <f t="shared" si="20"/>
        <v>0</v>
      </c>
      <c r="Y45" s="164">
        <f t="shared" si="21"/>
        <v>0</v>
      </c>
      <c r="Z45" s="164">
        <f t="shared" si="22"/>
        <v>0</v>
      </c>
      <c r="AA45" s="164" t="s">
        <v>202</v>
      </c>
      <c r="AB45" s="164" t="str">
        <f>ダブルス（エントリー）!K85&amp;" "&amp;ダブルス（エントリー）!L85&amp;" "&amp;ダブルス（エントリー）!M85</f>
        <v>  </v>
      </c>
      <c r="AC45" s="164">
        <f>ダブルス（エントリー）!N85</f>
        <v>0</v>
      </c>
      <c r="AD45" s="164">
        <f>ダブルス（エントリー）!O85</f>
        <v>0</v>
      </c>
      <c r="AE45" s="164" t="str">
        <f>ダブルス（エントリー）!K86&amp;" "&amp;ダブルス（エントリー）!L86&amp;" "&amp;ダブルス（エントリー）!M86</f>
        <v>  </v>
      </c>
      <c r="AF45" s="164">
        <f>ダブルス（エントリー）!N86</f>
        <v>0</v>
      </c>
      <c r="AG45" s="164">
        <f>ダブルス（エントリー）!O86</f>
        <v>0</v>
      </c>
      <c r="AH45" s="164">
        <f t="shared" si="23"/>
        <v>0</v>
      </c>
    </row>
    <row r="46" spans="2:34" ht="13.5" hidden="1">
      <c r="B46" s="164">
        <f t="shared" si="14"/>
        <v>0</v>
      </c>
      <c r="C46" s="164" t="s">
        <v>255</v>
      </c>
      <c r="D46" s="164" t="str">
        <f>シングルス（エントリー）!C47&amp;" "&amp;シングルス（エントリー）!D47&amp;" "&amp;シングルス（エントリー）!E47</f>
        <v>  </v>
      </c>
      <c r="E46" s="164">
        <f t="shared" si="15"/>
        <v>0</v>
      </c>
      <c r="F46" s="164">
        <f>シングルス（エントリー）!F47</f>
        <v>0</v>
      </c>
      <c r="G46" s="164">
        <f>シングルス（エントリー）!G47</f>
        <v>0</v>
      </c>
      <c r="H46" s="164">
        <f t="shared" si="16"/>
        <v>0</v>
      </c>
      <c r="I46" s="164" t="s">
        <v>320</v>
      </c>
      <c r="J46" s="164" t="str">
        <f>シングルス（エントリー）!J47&amp;" "&amp;シングルス（エントリー）!K47&amp;" "&amp;シングルス（エントリー）!L47</f>
        <v>  </v>
      </c>
      <c r="K46" s="164">
        <f t="shared" si="17"/>
        <v>0</v>
      </c>
      <c r="L46" s="164">
        <f>シングルス（エントリー）!M47</f>
        <v>0</v>
      </c>
      <c r="M46" s="164">
        <f>シングルス（エントリー）!N47</f>
        <v>0</v>
      </c>
      <c r="O46" s="164">
        <f t="shared" si="18"/>
        <v>0</v>
      </c>
      <c r="P46" s="164">
        <f t="shared" si="19"/>
        <v>0</v>
      </c>
      <c r="Q46" s="164" t="s">
        <v>203</v>
      </c>
      <c r="R46" s="164" t="str">
        <f>ダブルス（エントリー）!D87&amp;" "&amp;ダブルス（エントリー）!E87&amp;" "&amp;ダブルス（エントリー）!F87</f>
        <v>  </v>
      </c>
      <c r="S46" s="164">
        <f>ダブルス（エントリー）!G87</f>
        <v>0</v>
      </c>
      <c r="T46" s="164">
        <f>ダブルス（エントリー）!H87</f>
        <v>0</v>
      </c>
      <c r="U46" s="164" t="str">
        <f>ダブルス（エントリー）!D88&amp;" "&amp;ダブルス（エントリー）!E88&amp;" "&amp;ダブルス（エントリー）!F88</f>
        <v>  </v>
      </c>
      <c r="V46" s="164">
        <f>ダブルス（エントリー）!G88</f>
        <v>0</v>
      </c>
      <c r="W46" s="164">
        <f>ダブルス（エントリー）!H88</f>
        <v>0</v>
      </c>
      <c r="X46" s="164">
        <f t="shared" si="20"/>
        <v>0</v>
      </c>
      <c r="Y46" s="164">
        <f t="shared" si="21"/>
        <v>0</v>
      </c>
      <c r="Z46" s="164">
        <f t="shared" si="22"/>
        <v>0</v>
      </c>
      <c r="AA46" s="164" t="s">
        <v>203</v>
      </c>
      <c r="AB46" s="164" t="str">
        <f>ダブルス（エントリー）!K87&amp;" "&amp;ダブルス（エントリー）!L87&amp;" "&amp;ダブルス（エントリー）!M87</f>
        <v>  </v>
      </c>
      <c r="AC46" s="164">
        <f>ダブルス（エントリー）!N87</f>
        <v>0</v>
      </c>
      <c r="AD46" s="164">
        <f>ダブルス（エントリー）!O87</f>
        <v>0</v>
      </c>
      <c r="AE46" s="164" t="str">
        <f>ダブルス（エントリー）!K88&amp;" "&amp;ダブルス（エントリー）!L88&amp;" "&amp;ダブルス（エントリー）!M88</f>
        <v>  </v>
      </c>
      <c r="AF46" s="164">
        <f>ダブルス（エントリー）!N88</f>
        <v>0</v>
      </c>
      <c r="AG46" s="164">
        <f>ダブルス（エントリー）!O88</f>
        <v>0</v>
      </c>
      <c r="AH46" s="164">
        <f t="shared" si="23"/>
        <v>0</v>
      </c>
    </row>
    <row r="47" spans="2:34" ht="13.5" hidden="1">
      <c r="B47" s="164">
        <f t="shared" si="14"/>
        <v>0</v>
      </c>
      <c r="C47" s="164" t="s">
        <v>256</v>
      </c>
      <c r="D47" s="164" t="str">
        <f>シングルス（エントリー）!C48&amp;" "&amp;シングルス（エントリー）!D48&amp;" "&amp;シングルス（エントリー）!E48</f>
        <v>  </v>
      </c>
      <c r="E47" s="164">
        <f t="shared" si="15"/>
        <v>0</v>
      </c>
      <c r="F47" s="164">
        <f>シングルス（エントリー）!F48</f>
        <v>0</v>
      </c>
      <c r="G47" s="164">
        <f>シングルス（エントリー）!G48</f>
        <v>0</v>
      </c>
      <c r="H47" s="164">
        <f t="shared" si="16"/>
        <v>0</v>
      </c>
      <c r="I47" s="164" t="s">
        <v>321</v>
      </c>
      <c r="J47" s="164" t="str">
        <f>シングルス（エントリー）!J48&amp;" "&amp;シングルス（エントリー）!K48&amp;" "&amp;シングルス（エントリー）!L48</f>
        <v>  </v>
      </c>
      <c r="K47" s="164">
        <f t="shared" si="17"/>
        <v>0</v>
      </c>
      <c r="L47" s="164">
        <f>シングルス（エントリー）!M48</f>
        <v>0</v>
      </c>
      <c r="M47" s="164">
        <f>シングルス（エントリー）!N48</f>
        <v>0</v>
      </c>
      <c r="O47" s="164">
        <f t="shared" si="18"/>
        <v>0</v>
      </c>
      <c r="P47" s="164">
        <f t="shared" si="19"/>
        <v>0</v>
      </c>
      <c r="Q47" s="164" t="s">
        <v>204</v>
      </c>
      <c r="R47" s="164" t="str">
        <f>ダブルス（エントリー）!D89&amp;" "&amp;ダブルス（エントリー）!E89&amp;" "&amp;ダブルス（エントリー）!F89</f>
        <v>  </v>
      </c>
      <c r="S47" s="164">
        <f>ダブルス（エントリー）!G89</f>
        <v>0</v>
      </c>
      <c r="T47" s="164">
        <f>ダブルス（エントリー）!H89</f>
        <v>0</v>
      </c>
      <c r="U47" s="164" t="str">
        <f>ダブルス（エントリー）!D90&amp;" "&amp;ダブルス（エントリー）!E90&amp;" "&amp;ダブルス（エントリー）!F90</f>
        <v>  </v>
      </c>
      <c r="V47" s="164">
        <f>ダブルス（エントリー）!G90</f>
        <v>0</v>
      </c>
      <c r="W47" s="164">
        <f>ダブルス（エントリー）!H90</f>
        <v>0</v>
      </c>
      <c r="X47" s="164">
        <f t="shared" si="20"/>
        <v>0</v>
      </c>
      <c r="Y47" s="164">
        <f t="shared" si="21"/>
        <v>0</v>
      </c>
      <c r="Z47" s="164">
        <f t="shared" si="22"/>
        <v>0</v>
      </c>
      <c r="AA47" s="164" t="s">
        <v>204</v>
      </c>
      <c r="AB47" s="164" t="str">
        <f>ダブルス（エントリー）!K89&amp;" "&amp;ダブルス（エントリー）!L89&amp;" "&amp;ダブルス（エントリー）!M89</f>
        <v>  </v>
      </c>
      <c r="AC47" s="164">
        <f>ダブルス（エントリー）!N89</f>
        <v>0</v>
      </c>
      <c r="AD47" s="164">
        <f>ダブルス（エントリー）!O89</f>
        <v>0</v>
      </c>
      <c r="AE47" s="164" t="str">
        <f>ダブルス（エントリー）!K90&amp;" "&amp;ダブルス（エントリー）!L90&amp;" "&amp;ダブルス（エントリー）!M90</f>
        <v>  </v>
      </c>
      <c r="AF47" s="164">
        <f>ダブルス（エントリー）!N90</f>
        <v>0</v>
      </c>
      <c r="AG47" s="164">
        <f>ダブルス（エントリー）!O90</f>
        <v>0</v>
      </c>
      <c r="AH47" s="164">
        <f t="shared" si="23"/>
        <v>0</v>
      </c>
    </row>
    <row r="48" spans="2:34" ht="13.5" hidden="1">
      <c r="B48" s="164">
        <f t="shared" si="14"/>
        <v>0</v>
      </c>
      <c r="C48" s="164" t="s">
        <v>257</v>
      </c>
      <c r="D48" s="164" t="str">
        <f>シングルス（エントリー）!C49&amp;" "&amp;シングルス（エントリー）!D49&amp;" "&amp;シングルス（エントリー）!E49</f>
        <v>  </v>
      </c>
      <c r="E48" s="164">
        <f t="shared" si="15"/>
        <v>0</v>
      </c>
      <c r="F48" s="164">
        <f>シングルス（エントリー）!F49</f>
        <v>0</v>
      </c>
      <c r="G48" s="164">
        <f>シングルス（エントリー）!G49</f>
        <v>0</v>
      </c>
      <c r="H48" s="164">
        <f t="shared" si="16"/>
        <v>0</v>
      </c>
      <c r="I48" s="164" t="s">
        <v>322</v>
      </c>
      <c r="J48" s="164" t="str">
        <f>シングルス（エントリー）!J49&amp;" "&amp;シングルス（エントリー）!K49&amp;" "&amp;シングルス（エントリー）!L49</f>
        <v>  </v>
      </c>
      <c r="K48" s="164">
        <f t="shared" si="17"/>
        <v>0</v>
      </c>
      <c r="L48" s="164">
        <f>シングルス（エントリー）!M49</f>
        <v>0</v>
      </c>
      <c r="M48" s="164">
        <f>シングルス（エントリー）!N49</f>
        <v>0</v>
      </c>
      <c r="O48" s="164">
        <f t="shared" si="18"/>
        <v>0</v>
      </c>
      <c r="P48" s="164">
        <f t="shared" si="19"/>
        <v>0</v>
      </c>
      <c r="Q48" s="164" t="s">
        <v>205</v>
      </c>
      <c r="R48" s="164" t="str">
        <f>ダブルス（エントリー）!D91&amp;" "&amp;ダブルス（エントリー）!E91&amp;" "&amp;ダブルス（エントリー）!F91</f>
        <v>  </v>
      </c>
      <c r="S48" s="164">
        <f>ダブルス（エントリー）!G91</f>
        <v>0</v>
      </c>
      <c r="T48" s="164">
        <f>ダブルス（エントリー）!H91</f>
        <v>0</v>
      </c>
      <c r="U48" s="164" t="str">
        <f>ダブルス（エントリー）!D92&amp;" "&amp;ダブルス（エントリー）!E92&amp;" "&amp;ダブルス（エントリー）!F92</f>
        <v>  </v>
      </c>
      <c r="V48" s="164">
        <f>ダブルス（エントリー）!G92</f>
        <v>0</v>
      </c>
      <c r="W48" s="164">
        <f>ダブルス（エントリー）!H92</f>
        <v>0</v>
      </c>
      <c r="X48" s="164">
        <f t="shared" si="20"/>
        <v>0</v>
      </c>
      <c r="Y48" s="164">
        <f t="shared" si="21"/>
        <v>0</v>
      </c>
      <c r="Z48" s="164">
        <f t="shared" si="22"/>
        <v>0</v>
      </c>
      <c r="AA48" s="164" t="s">
        <v>205</v>
      </c>
      <c r="AB48" s="164" t="str">
        <f>ダブルス（エントリー）!K91&amp;" "&amp;ダブルス（エントリー）!L91&amp;" "&amp;ダブルス（エントリー）!M91</f>
        <v>  </v>
      </c>
      <c r="AC48" s="164">
        <f>ダブルス（エントリー）!N91</f>
        <v>0</v>
      </c>
      <c r="AD48" s="164">
        <f>ダブルス（エントリー）!O91</f>
        <v>0</v>
      </c>
      <c r="AE48" s="164" t="str">
        <f>ダブルス（エントリー）!K92&amp;" "&amp;ダブルス（エントリー）!L92&amp;" "&amp;ダブルス（エントリー）!M92</f>
        <v>  </v>
      </c>
      <c r="AF48" s="164">
        <f>ダブルス（エントリー）!N92</f>
        <v>0</v>
      </c>
      <c r="AG48" s="164">
        <f>ダブルス（エントリー）!O92</f>
        <v>0</v>
      </c>
      <c r="AH48" s="164">
        <f t="shared" si="23"/>
        <v>0</v>
      </c>
    </row>
    <row r="49" spans="2:34" ht="13.5" hidden="1">
      <c r="B49" s="164">
        <f t="shared" si="14"/>
        <v>0</v>
      </c>
      <c r="C49" s="164" t="s">
        <v>258</v>
      </c>
      <c r="D49" s="164" t="str">
        <f>シングルス（エントリー）!C50&amp;" "&amp;シングルス（エントリー）!D50&amp;" "&amp;シングルス（エントリー）!E50</f>
        <v>  </v>
      </c>
      <c r="E49" s="164">
        <f t="shared" si="15"/>
        <v>0</v>
      </c>
      <c r="F49" s="164">
        <f>シングルス（エントリー）!F50</f>
        <v>0</v>
      </c>
      <c r="G49" s="164">
        <f>シングルス（エントリー）!G50</f>
        <v>0</v>
      </c>
      <c r="H49" s="164">
        <f t="shared" si="16"/>
        <v>0</v>
      </c>
      <c r="I49" s="164" t="s">
        <v>323</v>
      </c>
      <c r="J49" s="164" t="str">
        <f>シングルス（エントリー）!J50&amp;" "&amp;シングルス（エントリー）!K50&amp;" "&amp;シングルス（エントリー）!L50</f>
        <v>  </v>
      </c>
      <c r="K49" s="164">
        <f t="shared" si="17"/>
        <v>0</v>
      </c>
      <c r="L49" s="164">
        <f>シングルス（エントリー）!M50</f>
        <v>0</v>
      </c>
      <c r="M49" s="164">
        <f>シングルス（エントリー）!N50</f>
        <v>0</v>
      </c>
      <c r="O49" s="164">
        <f t="shared" si="18"/>
        <v>0</v>
      </c>
      <c r="P49" s="164">
        <f t="shared" si="19"/>
        <v>0</v>
      </c>
      <c r="Q49" s="164" t="s">
        <v>206</v>
      </c>
      <c r="R49" s="164" t="str">
        <f>ダブルス（エントリー）!D93&amp;" "&amp;ダブルス（エントリー）!E93&amp;" "&amp;ダブルス（エントリー）!F93</f>
        <v>  </v>
      </c>
      <c r="S49" s="164">
        <f>ダブルス（エントリー）!G93</f>
        <v>0</v>
      </c>
      <c r="T49" s="164">
        <f>ダブルス（エントリー）!H93</f>
        <v>0</v>
      </c>
      <c r="U49" s="164" t="str">
        <f>ダブルス（エントリー）!D94&amp;" "&amp;ダブルス（エントリー）!E94&amp;" "&amp;ダブルス（エントリー）!F94</f>
        <v>  </v>
      </c>
      <c r="V49" s="164">
        <f>ダブルス（エントリー）!G94</f>
        <v>0</v>
      </c>
      <c r="W49" s="164">
        <f>ダブルス（エントリー）!H94</f>
        <v>0</v>
      </c>
      <c r="X49" s="164">
        <f t="shared" si="20"/>
        <v>0</v>
      </c>
      <c r="Y49" s="164">
        <f t="shared" si="21"/>
        <v>0</v>
      </c>
      <c r="Z49" s="164">
        <f t="shared" si="22"/>
        <v>0</v>
      </c>
      <c r="AA49" s="164" t="s">
        <v>206</v>
      </c>
      <c r="AB49" s="164" t="str">
        <f>ダブルス（エントリー）!K93&amp;" "&amp;ダブルス（エントリー）!L93&amp;" "&amp;ダブルス（エントリー）!M93</f>
        <v>  </v>
      </c>
      <c r="AC49" s="164">
        <f>ダブルス（エントリー）!N93</f>
        <v>0</v>
      </c>
      <c r="AD49" s="164">
        <f>ダブルス（エントリー）!O93</f>
        <v>0</v>
      </c>
      <c r="AE49" s="164" t="str">
        <f>ダブルス（エントリー）!K94&amp;" "&amp;ダブルス（エントリー）!L94&amp;" "&amp;ダブルス（エントリー）!M94</f>
        <v>  </v>
      </c>
      <c r="AF49" s="164">
        <f>ダブルス（エントリー）!N94</f>
        <v>0</v>
      </c>
      <c r="AG49" s="164">
        <f>ダブルス（エントリー）!O94</f>
        <v>0</v>
      </c>
      <c r="AH49" s="164">
        <f t="shared" si="23"/>
        <v>0</v>
      </c>
    </row>
    <row r="50" spans="2:34" ht="13.5" hidden="1">
      <c r="B50" s="164">
        <f t="shared" si="14"/>
        <v>0</v>
      </c>
      <c r="C50" s="164" t="s">
        <v>259</v>
      </c>
      <c r="D50" s="164" t="str">
        <f>シングルス（エントリー）!C51&amp;" "&amp;シングルス（エントリー）!D51&amp;" "&amp;シングルス（エントリー）!E51</f>
        <v>  </v>
      </c>
      <c r="E50" s="164">
        <f t="shared" si="15"/>
        <v>0</v>
      </c>
      <c r="F50" s="164">
        <f>シングルス（エントリー）!F51</f>
        <v>0</v>
      </c>
      <c r="G50" s="164">
        <f>シングルス（エントリー）!G51</f>
        <v>0</v>
      </c>
      <c r="H50" s="164">
        <f t="shared" si="16"/>
        <v>0</v>
      </c>
      <c r="I50" s="164" t="s">
        <v>324</v>
      </c>
      <c r="J50" s="164" t="str">
        <f>シングルス（エントリー）!J51&amp;" "&amp;シングルス（エントリー）!K51&amp;" "&amp;シングルス（エントリー）!L51</f>
        <v>  </v>
      </c>
      <c r="K50" s="164">
        <f t="shared" si="17"/>
        <v>0</v>
      </c>
      <c r="L50" s="164">
        <f>シングルス（エントリー）!M51</f>
        <v>0</v>
      </c>
      <c r="M50" s="164">
        <f>シングルス（エントリー）!N51</f>
        <v>0</v>
      </c>
      <c r="O50" s="164">
        <f t="shared" si="18"/>
        <v>0</v>
      </c>
      <c r="P50" s="164">
        <f t="shared" si="19"/>
        <v>0</v>
      </c>
      <c r="Q50" s="164" t="s">
        <v>207</v>
      </c>
      <c r="R50" s="164" t="str">
        <f>ダブルス（エントリー）!D95&amp;" "&amp;ダブルス（エントリー）!E95&amp;" "&amp;ダブルス（エントリー）!F95</f>
        <v>  </v>
      </c>
      <c r="S50" s="164">
        <f>ダブルス（エントリー）!G95</f>
        <v>0</v>
      </c>
      <c r="T50" s="164">
        <f>ダブルス（エントリー）!H95</f>
        <v>0</v>
      </c>
      <c r="U50" s="164" t="str">
        <f>ダブルス（エントリー）!D96&amp;" "&amp;ダブルス（エントリー）!E96&amp;" "&amp;ダブルス（エントリー）!F96</f>
        <v>  </v>
      </c>
      <c r="V50" s="164">
        <f>ダブルス（エントリー）!G96</f>
        <v>0</v>
      </c>
      <c r="W50" s="164">
        <f>ダブルス（エントリー）!H96</f>
        <v>0</v>
      </c>
      <c r="X50" s="164">
        <f t="shared" si="20"/>
        <v>0</v>
      </c>
      <c r="Y50" s="164">
        <f t="shared" si="21"/>
        <v>0</v>
      </c>
      <c r="Z50" s="164">
        <f t="shared" si="22"/>
        <v>0</v>
      </c>
      <c r="AA50" s="164" t="s">
        <v>207</v>
      </c>
      <c r="AB50" s="164" t="str">
        <f>ダブルス（エントリー）!K95&amp;" "&amp;ダブルス（エントリー）!L95&amp;" "&amp;ダブルス（エントリー）!M95</f>
        <v>  </v>
      </c>
      <c r="AC50" s="164">
        <f>ダブルス（エントリー）!N95</f>
        <v>0</v>
      </c>
      <c r="AD50" s="164">
        <f>ダブルス（エントリー）!O95</f>
        <v>0</v>
      </c>
      <c r="AE50" s="164" t="str">
        <f>ダブルス（エントリー）!K96&amp;" "&amp;ダブルス（エントリー）!L96&amp;" "&amp;ダブルス（エントリー）!M96</f>
        <v>  </v>
      </c>
      <c r="AF50" s="164">
        <f>ダブルス（エントリー）!N96</f>
        <v>0</v>
      </c>
      <c r="AG50" s="164">
        <f>ダブルス（エントリー）!O96</f>
        <v>0</v>
      </c>
      <c r="AH50" s="164">
        <f t="shared" si="23"/>
        <v>0</v>
      </c>
    </row>
    <row r="51" spans="2:34" ht="13.5" hidden="1">
      <c r="B51" s="164">
        <f t="shared" si="14"/>
        <v>0</v>
      </c>
      <c r="C51" s="164" t="s">
        <v>260</v>
      </c>
      <c r="D51" s="164" t="str">
        <f>シングルス（エントリー）!C52&amp;" "&amp;シングルス（エントリー）!D52&amp;" "&amp;シングルス（エントリー）!E52</f>
        <v>  </v>
      </c>
      <c r="E51" s="164">
        <f t="shared" si="15"/>
        <v>0</v>
      </c>
      <c r="F51" s="164">
        <f>シングルス（エントリー）!F52</f>
        <v>0</v>
      </c>
      <c r="G51" s="164">
        <f>シングルス（エントリー）!G52</f>
        <v>0</v>
      </c>
      <c r="H51" s="164">
        <f t="shared" si="16"/>
        <v>0</v>
      </c>
      <c r="I51" s="164" t="s">
        <v>325</v>
      </c>
      <c r="J51" s="164" t="str">
        <f>シングルス（エントリー）!J52&amp;" "&amp;シングルス（エントリー）!K52&amp;" "&amp;シングルス（エントリー）!L52</f>
        <v>  </v>
      </c>
      <c r="K51" s="164">
        <f t="shared" si="17"/>
        <v>0</v>
      </c>
      <c r="L51" s="164">
        <f>シングルス（エントリー）!M52</f>
        <v>0</v>
      </c>
      <c r="M51" s="164">
        <f>シングルス（エントリー）!N52</f>
        <v>0</v>
      </c>
      <c r="O51" s="164">
        <f t="shared" si="18"/>
        <v>0</v>
      </c>
      <c r="P51" s="164">
        <f t="shared" si="19"/>
        <v>0</v>
      </c>
      <c r="Q51" s="164" t="s">
        <v>208</v>
      </c>
      <c r="R51" s="164" t="str">
        <f>ダブルス（エントリー）!D97&amp;" "&amp;ダブルス（エントリー）!E97&amp;" "&amp;ダブルス（エントリー）!F97</f>
        <v>  </v>
      </c>
      <c r="S51" s="164">
        <f>ダブルス（エントリー）!G97</f>
        <v>0</v>
      </c>
      <c r="T51" s="164">
        <f>ダブルス（エントリー）!H97</f>
        <v>0</v>
      </c>
      <c r="U51" s="164" t="str">
        <f>ダブルス（エントリー）!D98&amp;" "&amp;ダブルス（エントリー）!E98&amp;" "&amp;ダブルス（エントリー）!F98</f>
        <v>  </v>
      </c>
      <c r="V51" s="164">
        <f>ダブルス（エントリー）!G98</f>
        <v>0</v>
      </c>
      <c r="W51" s="164">
        <f>ダブルス（エントリー）!H98</f>
        <v>0</v>
      </c>
      <c r="X51" s="164">
        <f t="shared" si="20"/>
        <v>0</v>
      </c>
      <c r="Y51" s="164">
        <f t="shared" si="21"/>
        <v>0</v>
      </c>
      <c r="Z51" s="164">
        <f t="shared" si="22"/>
        <v>0</v>
      </c>
      <c r="AA51" s="164" t="s">
        <v>208</v>
      </c>
      <c r="AB51" s="164" t="str">
        <f>ダブルス（エントリー）!K97&amp;" "&amp;ダブルス（エントリー）!L97&amp;" "&amp;ダブルス（エントリー）!M97</f>
        <v>  </v>
      </c>
      <c r="AC51" s="164">
        <f>ダブルス（エントリー）!N97</f>
        <v>0</v>
      </c>
      <c r="AD51" s="164">
        <f>ダブルス（エントリー）!O97</f>
        <v>0</v>
      </c>
      <c r="AE51" s="164" t="str">
        <f>ダブルス（エントリー）!K98&amp;" "&amp;ダブルス（エントリー）!L98&amp;" "&amp;ダブルス（エントリー）!M98</f>
        <v>  </v>
      </c>
      <c r="AF51" s="164">
        <f>ダブルス（エントリー）!N98</f>
        <v>0</v>
      </c>
      <c r="AG51" s="164">
        <f>ダブルス（エントリー）!O98</f>
        <v>0</v>
      </c>
      <c r="AH51" s="164">
        <f t="shared" si="23"/>
        <v>0</v>
      </c>
    </row>
    <row r="52" spans="2:34" ht="13.5" hidden="1">
      <c r="B52" s="164">
        <f t="shared" si="14"/>
        <v>0</v>
      </c>
      <c r="C52" s="164" t="s">
        <v>261</v>
      </c>
      <c r="D52" s="164" t="str">
        <f>シングルス（エントリー）!C53&amp;" "&amp;シングルス（エントリー）!D53&amp;" "&amp;シングルス（エントリー）!E53</f>
        <v>  </v>
      </c>
      <c r="E52" s="164">
        <f t="shared" si="15"/>
        <v>0</v>
      </c>
      <c r="F52" s="164">
        <f>シングルス（エントリー）!F53</f>
        <v>0</v>
      </c>
      <c r="G52" s="164">
        <f>シングルス（エントリー）!G53</f>
        <v>0</v>
      </c>
      <c r="H52" s="164">
        <f t="shared" si="16"/>
        <v>0</v>
      </c>
      <c r="I52" s="164" t="s">
        <v>326</v>
      </c>
      <c r="J52" s="164" t="str">
        <f>シングルス（エントリー）!J53&amp;" "&amp;シングルス（エントリー）!K53&amp;" "&amp;シングルス（エントリー）!L53</f>
        <v>  </v>
      </c>
      <c r="K52" s="164">
        <f t="shared" si="17"/>
        <v>0</v>
      </c>
      <c r="L52" s="164">
        <f>シングルス（エントリー）!M53</f>
        <v>0</v>
      </c>
      <c r="M52" s="164">
        <f>シングルス（エントリー）!N53</f>
        <v>0</v>
      </c>
      <c r="O52" s="164">
        <f t="shared" si="18"/>
        <v>0</v>
      </c>
      <c r="P52" s="164">
        <f t="shared" si="19"/>
        <v>0</v>
      </c>
      <c r="Q52" s="164" t="s">
        <v>209</v>
      </c>
      <c r="R52" s="164" t="str">
        <f>ダブルス（エントリー）!D99&amp;" "&amp;ダブルス（エントリー）!E99&amp;" "&amp;ダブルス（エントリー）!F99</f>
        <v>  </v>
      </c>
      <c r="S52" s="164">
        <f>ダブルス（エントリー）!G99</f>
        <v>0</v>
      </c>
      <c r="T52" s="164">
        <f>ダブルス（エントリー）!H99</f>
        <v>0</v>
      </c>
      <c r="U52" s="164" t="str">
        <f>ダブルス（エントリー）!D100&amp;" "&amp;ダブルス（エントリー）!E100&amp;" "&amp;ダブルス（エントリー）!F100</f>
        <v>  </v>
      </c>
      <c r="V52" s="164">
        <f>ダブルス（エントリー）!G100</f>
        <v>0</v>
      </c>
      <c r="W52" s="164">
        <f>ダブルス（エントリー）!H100</f>
        <v>0</v>
      </c>
      <c r="X52" s="164">
        <f t="shared" si="20"/>
        <v>0</v>
      </c>
      <c r="Y52" s="164">
        <f t="shared" si="21"/>
        <v>0</v>
      </c>
      <c r="Z52" s="164">
        <f t="shared" si="22"/>
        <v>0</v>
      </c>
      <c r="AA52" s="164" t="s">
        <v>209</v>
      </c>
      <c r="AB52" s="164" t="str">
        <f>ダブルス（エントリー）!K99&amp;" "&amp;ダブルス（エントリー）!L99&amp;" "&amp;ダブルス（エントリー）!M99</f>
        <v>  </v>
      </c>
      <c r="AC52" s="164">
        <f>ダブルス（エントリー）!N99</f>
        <v>0</v>
      </c>
      <c r="AD52" s="164">
        <f>ダブルス（エントリー）!O99</f>
        <v>0</v>
      </c>
      <c r="AE52" s="164" t="str">
        <f>ダブルス（エントリー）!K100&amp;" "&amp;ダブルス（エントリー）!L100&amp;" "&amp;ダブルス（エントリー）!M100</f>
        <v>  </v>
      </c>
      <c r="AF52" s="164">
        <f>ダブルス（エントリー）!N100</f>
        <v>0</v>
      </c>
      <c r="AG52" s="164">
        <f>ダブルス（エントリー）!O100</f>
        <v>0</v>
      </c>
      <c r="AH52" s="164">
        <f t="shared" si="23"/>
        <v>0</v>
      </c>
    </row>
    <row r="53" spans="2:34" ht="13.5" hidden="1">
      <c r="B53" s="164">
        <f t="shared" si="14"/>
        <v>0</v>
      </c>
      <c r="C53" s="164" t="s">
        <v>262</v>
      </c>
      <c r="D53" s="164" t="str">
        <f>シングルス（エントリー）!C54&amp;" "&amp;シングルス（エントリー）!D54&amp;" "&amp;シングルス（エントリー）!E54</f>
        <v>  </v>
      </c>
      <c r="E53" s="164">
        <f t="shared" si="15"/>
        <v>0</v>
      </c>
      <c r="F53" s="164">
        <f>シングルス（エントリー）!F54</f>
        <v>0</v>
      </c>
      <c r="G53" s="164">
        <f>シングルス（エントリー）!G54</f>
        <v>0</v>
      </c>
      <c r="H53" s="164">
        <f t="shared" si="16"/>
        <v>0</v>
      </c>
      <c r="I53" s="164" t="s">
        <v>327</v>
      </c>
      <c r="J53" s="164" t="str">
        <f>シングルス（エントリー）!J54&amp;" "&amp;シングルス（エントリー）!K54&amp;" "&amp;シングルス（エントリー）!L54</f>
        <v>  </v>
      </c>
      <c r="K53" s="164">
        <f t="shared" si="17"/>
        <v>0</v>
      </c>
      <c r="L53" s="164">
        <f>シングルス（エントリー）!M54</f>
        <v>0</v>
      </c>
      <c r="M53" s="164">
        <f>シングルス（エントリー）!N54</f>
        <v>0</v>
      </c>
      <c r="O53" s="164">
        <f t="shared" si="18"/>
        <v>0</v>
      </c>
      <c r="P53" s="164">
        <f t="shared" si="19"/>
        <v>0</v>
      </c>
      <c r="Q53" s="164" t="s">
        <v>210</v>
      </c>
      <c r="R53" s="164" t="str">
        <f>ダブルス（エントリー）!D101&amp;" "&amp;ダブルス（エントリー）!E101&amp;" "&amp;ダブルス（エントリー）!F101</f>
        <v>  </v>
      </c>
      <c r="S53" s="164">
        <f>ダブルス（エントリー）!G101</f>
        <v>0</v>
      </c>
      <c r="T53" s="164">
        <f>ダブルス（エントリー）!H101</f>
        <v>0</v>
      </c>
      <c r="U53" s="164" t="str">
        <f>ダブルス（エントリー）!D102&amp;" "&amp;ダブルス（エントリー）!E102&amp;" "&amp;ダブルス（エントリー）!F102</f>
        <v>  </v>
      </c>
      <c r="V53" s="164">
        <f>ダブルス（エントリー）!G102</f>
        <v>0</v>
      </c>
      <c r="W53" s="164">
        <f>ダブルス（エントリー）!H102</f>
        <v>0</v>
      </c>
      <c r="X53" s="164">
        <f t="shared" si="20"/>
        <v>0</v>
      </c>
      <c r="Y53" s="164">
        <f t="shared" si="21"/>
        <v>0</v>
      </c>
      <c r="Z53" s="164">
        <f t="shared" si="22"/>
        <v>0</v>
      </c>
      <c r="AA53" s="164" t="s">
        <v>210</v>
      </c>
      <c r="AB53" s="164" t="str">
        <f>ダブルス（エントリー）!K101&amp;" "&amp;ダブルス（エントリー）!L101&amp;" "&amp;ダブルス（エントリー）!M101</f>
        <v>  </v>
      </c>
      <c r="AC53" s="164">
        <f>ダブルス（エントリー）!N101</f>
        <v>0</v>
      </c>
      <c r="AD53" s="164">
        <f>ダブルス（エントリー）!O101</f>
        <v>0</v>
      </c>
      <c r="AE53" s="164" t="str">
        <f>ダブルス（エントリー）!K102&amp;" "&amp;ダブルス（エントリー）!L102&amp;" "&amp;ダブルス（エントリー）!M102</f>
        <v>  </v>
      </c>
      <c r="AF53" s="164">
        <f>ダブルス（エントリー）!N102</f>
        <v>0</v>
      </c>
      <c r="AG53" s="164">
        <f>ダブルス（エントリー）!O102</f>
        <v>0</v>
      </c>
      <c r="AH53" s="164">
        <f t="shared" si="23"/>
        <v>0</v>
      </c>
    </row>
    <row r="54" spans="2:34" ht="13.5" hidden="1">
      <c r="B54" s="164">
        <f t="shared" si="14"/>
        <v>0</v>
      </c>
      <c r="C54" s="164" t="s">
        <v>263</v>
      </c>
      <c r="D54" s="164" t="str">
        <f>シングルス（エントリー）!C55&amp;" "&amp;シングルス（エントリー）!D55&amp;" "&amp;シングルス（エントリー）!E55</f>
        <v>  </v>
      </c>
      <c r="E54" s="164">
        <f t="shared" si="15"/>
        <v>0</v>
      </c>
      <c r="F54" s="164">
        <f>シングルス（エントリー）!F55</f>
        <v>0</v>
      </c>
      <c r="G54" s="164">
        <f>シングルス（エントリー）!G55</f>
        <v>0</v>
      </c>
      <c r="H54" s="164">
        <f t="shared" si="16"/>
        <v>0</v>
      </c>
      <c r="I54" s="164" t="s">
        <v>328</v>
      </c>
      <c r="J54" s="164" t="str">
        <f>シングルス（エントリー）!J55&amp;" "&amp;シングルス（エントリー）!K55&amp;" "&amp;シングルス（エントリー）!L55</f>
        <v>  </v>
      </c>
      <c r="K54" s="164">
        <f t="shared" si="17"/>
        <v>0</v>
      </c>
      <c r="L54" s="164">
        <f>シングルス（エントリー）!M55</f>
        <v>0</v>
      </c>
      <c r="M54" s="164">
        <f>シングルス（エントリー）!N55</f>
        <v>0</v>
      </c>
      <c r="O54" s="164">
        <f t="shared" si="18"/>
        <v>0</v>
      </c>
      <c r="P54" s="164">
        <f t="shared" si="19"/>
        <v>0</v>
      </c>
      <c r="Q54" s="164" t="s">
        <v>211</v>
      </c>
      <c r="R54" s="164" t="str">
        <f>ダブルス（エントリー）!D103&amp;" "&amp;ダブルス（エントリー）!E103&amp;" "&amp;ダブルス（エントリー）!F103</f>
        <v>  </v>
      </c>
      <c r="S54" s="164">
        <f>ダブルス（エントリー）!G103</f>
        <v>0</v>
      </c>
      <c r="T54" s="164">
        <f>ダブルス（エントリー）!H103</f>
        <v>0</v>
      </c>
      <c r="U54" s="164" t="str">
        <f>ダブルス（エントリー）!D104&amp;" "&amp;ダブルス（エントリー）!E104&amp;" "&amp;ダブルス（エントリー）!F104</f>
        <v>  </v>
      </c>
      <c r="V54" s="164">
        <f>ダブルス（エントリー）!G104</f>
        <v>0</v>
      </c>
      <c r="W54" s="164">
        <f>ダブルス（エントリー）!H104</f>
        <v>0</v>
      </c>
      <c r="X54" s="164">
        <f t="shared" si="20"/>
        <v>0</v>
      </c>
      <c r="Y54" s="164">
        <f t="shared" si="21"/>
        <v>0</v>
      </c>
      <c r="Z54" s="164">
        <f t="shared" si="22"/>
        <v>0</v>
      </c>
      <c r="AA54" s="164" t="s">
        <v>211</v>
      </c>
      <c r="AB54" s="164" t="str">
        <f>ダブルス（エントリー）!K103&amp;" "&amp;ダブルス（エントリー）!L103&amp;" "&amp;ダブルス（エントリー）!M103</f>
        <v>  </v>
      </c>
      <c r="AC54" s="164">
        <f>ダブルス（エントリー）!N103</f>
        <v>0</v>
      </c>
      <c r="AD54" s="164">
        <f>ダブルス（エントリー）!O103</f>
        <v>0</v>
      </c>
      <c r="AE54" s="164" t="str">
        <f>ダブルス（エントリー）!K104&amp;" "&amp;ダブルス（エントリー）!L104&amp;" "&amp;ダブルス（エントリー）!M104</f>
        <v>  </v>
      </c>
      <c r="AF54" s="164">
        <f>ダブルス（エントリー）!N104</f>
        <v>0</v>
      </c>
      <c r="AG54" s="164">
        <f>ダブルス（エントリー）!O104</f>
        <v>0</v>
      </c>
      <c r="AH54" s="164">
        <f t="shared" si="23"/>
        <v>0</v>
      </c>
    </row>
    <row r="55" spans="2:34" ht="13.5">
      <c r="B55" s="164">
        <f t="shared" si="14"/>
        <v>0</v>
      </c>
      <c r="C55" s="164" t="s">
        <v>264</v>
      </c>
      <c r="D55" s="164" t="str">
        <f>シングルス（エントリー）!C56&amp;" "&amp;シングルス（エントリー）!D56&amp;" "&amp;シングルス（エントリー）!E56</f>
        <v>  </v>
      </c>
      <c r="E55" s="164">
        <f t="shared" si="15"/>
        <v>0</v>
      </c>
      <c r="F55" s="164">
        <f>シングルス（エントリー）!F56</f>
        <v>0</v>
      </c>
      <c r="G55" s="164">
        <f>シングルス（エントリー）!G56</f>
        <v>0</v>
      </c>
      <c r="H55" s="164">
        <f t="shared" si="16"/>
        <v>0</v>
      </c>
      <c r="I55" s="164" t="s">
        <v>329</v>
      </c>
      <c r="J55" s="164" t="str">
        <f>シングルス（エントリー）!J56&amp;" "&amp;シングルス（エントリー）!K56&amp;" "&amp;シングルス（エントリー）!L56</f>
        <v>  </v>
      </c>
      <c r="K55" s="164">
        <f t="shared" si="17"/>
        <v>0</v>
      </c>
      <c r="L55" s="164">
        <f>シングルス（エントリー）!M56</f>
        <v>0</v>
      </c>
      <c r="M55" s="164">
        <f>シングルス（エントリー）!N56</f>
        <v>0</v>
      </c>
      <c r="O55" s="164">
        <f t="shared" si="18"/>
        <v>0</v>
      </c>
      <c r="P55" s="164">
        <f t="shared" si="19"/>
        <v>0</v>
      </c>
      <c r="Q55" s="164" t="s">
        <v>212</v>
      </c>
      <c r="R55" s="164" t="str">
        <f>ダブルス（エントリー）!D105&amp;" "&amp;ダブルス（エントリー）!E105&amp;" "&amp;ダブルス（エントリー）!F105</f>
        <v>  </v>
      </c>
      <c r="S55" s="164">
        <f>ダブルス（エントリー）!G105</f>
        <v>0</v>
      </c>
      <c r="T55" s="164">
        <f>ダブルス（エントリー）!H105</f>
        <v>0</v>
      </c>
      <c r="U55" s="164" t="str">
        <f>ダブルス（エントリー）!D106&amp;" "&amp;ダブルス（エントリー）!E106&amp;" "&amp;ダブルス（エントリー）!F106</f>
        <v>  </v>
      </c>
      <c r="V55" s="164">
        <f>ダブルス（エントリー）!G106</f>
        <v>0</v>
      </c>
      <c r="W55" s="164">
        <f>ダブルス（エントリー）!H106</f>
        <v>0</v>
      </c>
      <c r="X55" s="164">
        <f t="shared" si="20"/>
        <v>0</v>
      </c>
      <c r="Y55" s="164">
        <f t="shared" si="21"/>
        <v>0</v>
      </c>
      <c r="Z55" s="164">
        <f t="shared" si="22"/>
        <v>0</v>
      </c>
      <c r="AA55" s="164" t="s">
        <v>212</v>
      </c>
      <c r="AB55" s="164" t="str">
        <f>ダブルス（エントリー）!K105&amp;" "&amp;ダブルス（エントリー）!L105&amp;" "&amp;ダブルス（エントリー）!M105</f>
        <v>  </v>
      </c>
      <c r="AC55" s="164">
        <f>ダブルス（エントリー）!N105</f>
        <v>0</v>
      </c>
      <c r="AD55" s="164">
        <f>ダブルス（エントリー）!O105</f>
        <v>0</v>
      </c>
      <c r="AE55" s="164" t="str">
        <f>ダブルス（エントリー）!K106&amp;" "&amp;ダブルス（エントリー）!L106&amp;" "&amp;ダブルス（エントリー）!M106</f>
        <v>  </v>
      </c>
      <c r="AF55" s="164">
        <f>ダブルス（エントリー）!N106</f>
        <v>0</v>
      </c>
      <c r="AG55" s="164">
        <f>ダブルス（エントリー）!O106</f>
        <v>0</v>
      </c>
      <c r="AH55" s="164">
        <f t="shared" si="23"/>
        <v>0</v>
      </c>
    </row>
    <row r="56" spans="2:13" ht="13.5" hidden="1">
      <c r="B56" s="164">
        <f t="shared" si="14"/>
        <v>0</v>
      </c>
      <c r="C56" s="164" t="s">
        <v>265</v>
      </c>
      <c r="D56" s="164" t="str">
        <f>シングルス（エントリー）!C57&amp;" "&amp;シングルス（エントリー）!D57&amp;" "&amp;シングルス（エントリー）!E57</f>
        <v>  </v>
      </c>
      <c r="E56" s="164">
        <f t="shared" si="15"/>
        <v>0</v>
      </c>
      <c r="F56" s="164">
        <f>シングルス（エントリー）!F57</f>
        <v>0</v>
      </c>
      <c r="G56" s="164">
        <f>シングルス（エントリー）!G57</f>
        <v>0</v>
      </c>
      <c r="H56" s="164">
        <f t="shared" si="16"/>
        <v>0</v>
      </c>
      <c r="I56" s="164" t="s">
        <v>330</v>
      </c>
      <c r="J56" s="164" t="str">
        <f>シングルス（エントリー）!J57&amp;" "&amp;シングルス（エントリー）!K57&amp;" "&amp;シングルス（エントリー）!L57</f>
        <v>  </v>
      </c>
      <c r="K56" s="164">
        <f t="shared" si="17"/>
        <v>0</v>
      </c>
      <c r="L56" s="164">
        <f>シングルス（エントリー）!M57</f>
        <v>0</v>
      </c>
      <c r="M56" s="164">
        <f>シングルス（エントリー）!N57</f>
        <v>0</v>
      </c>
    </row>
    <row r="57" spans="2:13" ht="13.5" hidden="1">
      <c r="B57" s="164">
        <f t="shared" si="14"/>
        <v>0</v>
      </c>
      <c r="C57" s="164" t="s">
        <v>266</v>
      </c>
      <c r="D57" s="164" t="str">
        <f>シングルス（エントリー）!C58&amp;" "&amp;シングルス（エントリー）!D58&amp;" "&amp;シングルス（エントリー）!E58</f>
        <v>  </v>
      </c>
      <c r="E57" s="164">
        <f t="shared" si="15"/>
        <v>0</v>
      </c>
      <c r="F57" s="164">
        <f>シングルス（エントリー）!F58</f>
        <v>0</v>
      </c>
      <c r="G57" s="164">
        <f>シングルス（エントリー）!G58</f>
        <v>0</v>
      </c>
      <c r="H57" s="164">
        <f t="shared" si="16"/>
        <v>0</v>
      </c>
      <c r="I57" s="164" t="s">
        <v>331</v>
      </c>
      <c r="J57" s="164" t="str">
        <f>シングルス（エントリー）!J58&amp;" "&amp;シングルス（エントリー）!K58&amp;" "&amp;シングルス（エントリー）!L58</f>
        <v>  </v>
      </c>
      <c r="K57" s="164">
        <f t="shared" si="17"/>
        <v>0</v>
      </c>
      <c r="L57" s="164">
        <f>シングルス（エントリー）!M58</f>
        <v>0</v>
      </c>
      <c r="M57" s="164">
        <f>シングルス（エントリー）!N58</f>
        <v>0</v>
      </c>
    </row>
    <row r="58" spans="2:13" ht="13.5" hidden="1">
      <c r="B58" s="164">
        <f t="shared" si="14"/>
        <v>0</v>
      </c>
      <c r="C58" s="164" t="s">
        <v>267</v>
      </c>
      <c r="D58" s="164" t="str">
        <f>シングルス（エントリー）!C59&amp;" "&amp;シングルス（エントリー）!D59&amp;" "&amp;シングルス（エントリー）!E59</f>
        <v>  </v>
      </c>
      <c r="E58" s="164">
        <f t="shared" si="15"/>
        <v>0</v>
      </c>
      <c r="F58" s="164">
        <f>シングルス（エントリー）!F59</f>
        <v>0</v>
      </c>
      <c r="G58" s="164">
        <f>シングルス（エントリー）!G59</f>
        <v>0</v>
      </c>
      <c r="H58" s="164">
        <f t="shared" si="16"/>
        <v>0</v>
      </c>
      <c r="I58" s="164" t="s">
        <v>332</v>
      </c>
      <c r="J58" s="164" t="str">
        <f>シングルス（エントリー）!J59&amp;" "&amp;シングルス（エントリー）!K59&amp;" "&amp;シングルス（エントリー）!L59</f>
        <v>  </v>
      </c>
      <c r="K58" s="164">
        <f t="shared" si="17"/>
        <v>0</v>
      </c>
      <c r="L58" s="164">
        <f>シングルス（エントリー）!M59</f>
        <v>0</v>
      </c>
      <c r="M58" s="164">
        <f>シングルス（エントリー）!N59</f>
        <v>0</v>
      </c>
    </row>
    <row r="59" spans="2:13" ht="13.5" hidden="1">
      <c r="B59" s="164">
        <f t="shared" si="14"/>
        <v>0</v>
      </c>
      <c r="C59" s="164" t="s">
        <v>268</v>
      </c>
      <c r="D59" s="164" t="str">
        <f>シングルス（エントリー）!C60&amp;" "&amp;シングルス（エントリー）!D60&amp;" "&amp;シングルス（エントリー）!E60</f>
        <v>  </v>
      </c>
      <c r="E59" s="164">
        <f t="shared" si="15"/>
        <v>0</v>
      </c>
      <c r="F59" s="164">
        <f>シングルス（エントリー）!F60</f>
        <v>0</v>
      </c>
      <c r="G59" s="164">
        <f>シングルス（エントリー）!G60</f>
        <v>0</v>
      </c>
      <c r="H59" s="164">
        <f t="shared" si="16"/>
        <v>0</v>
      </c>
      <c r="I59" s="164" t="s">
        <v>333</v>
      </c>
      <c r="J59" s="164" t="str">
        <f>シングルス（エントリー）!J60&amp;" "&amp;シングルス（エントリー）!K60&amp;" "&amp;シングルス（エントリー）!L60</f>
        <v>  </v>
      </c>
      <c r="K59" s="164">
        <f t="shared" si="17"/>
        <v>0</v>
      </c>
      <c r="L59" s="164">
        <f>シングルス（エントリー）!M60</f>
        <v>0</v>
      </c>
      <c r="M59" s="164">
        <f>シングルス（エントリー）!N60</f>
        <v>0</v>
      </c>
    </row>
    <row r="60" spans="2:13" ht="13.5" hidden="1">
      <c r="B60" s="164">
        <f t="shared" si="14"/>
        <v>0</v>
      </c>
      <c r="C60" s="164" t="s">
        <v>269</v>
      </c>
      <c r="D60" s="164" t="str">
        <f>シングルス（エントリー）!C61&amp;" "&amp;シングルス（エントリー）!D61&amp;" "&amp;シングルス（エントリー）!E61</f>
        <v>  </v>
      </c>
      <c r="E60" s="164">
        <f t="shared" si="15"/>
        <v>0</v>
      </c>
      <c r="F60" s="164">
        <f>シングルス（エントリー）!F61</f>
        <v>0</v>
      </c>
      <c r="G60" s="164">
        <f>シングルス（エントリー）!G61</f>
        <v>0</v>
      </c>
      <c r="H60" s="164">
        <f t="shared" si="16"/>
        <v>0</v>
      </c>
      <c r="I60" s="164" t="s">
        <v>334</v>
      </c>
      <c r="J60" s="164" t="str">
        <f>シングルス（エントリー）!J61&amp;" "&amp;シングルス（エントリー）!K61&amp;" "&amp;シングルス（エントリー）!L61</f>
        <v>  </v>
      </c>
      <c r="K60" s="164">
        <f t="shared" si="17"/>
        <v>0</v>
      </c>
      <c r="L60" s="164">
        <f>シングルス（エントリー）!M61</f>
        <v>0</v>
      </c>
      <c r="M60" s="164">
        <f>シングルス（エントリー）!N61</f>
        <v>0</v>
      </c>
    </row>
    <row r="61" spans="2:13" ht="13.5" hidden="1">
      <c r="B61" s="164">
        <f t="shared" si="14"/>
        <v>0</v>
      </c>
      <c r="C61" s="164" t="s">
        <v>270</v>
      </c>
      <c r="D61" s="164" t="str">
        <f>シングルス（エントリー）!C62&amp;" "&amp;シングルス（エントリー）!D62&amp;" "&amp;シングルス（エントリー）!E62</f>
        <v>  </v>
      </c>
      <c r="E61" s="164">
        <f t="shared" si="15"/>
        <v>0</v>
      </c>
      <c r="F61" s="164">
        <f>シングルス（エントリー）!F62</f>
        <v>0</v>
      </c>
      <c r="G61" s="164">
        <f>シングルス（エントリー）!G62</f>
        <v>0</v>
      </c>
      <c r="H61" s="164">
        <f t="shared" si="16"/>
        <v>0</v>
      </c>
      <c r="I61" s="164" t="s">
        <v>335</v>
      </c>
      <c r="J61" s="164" t="str">
        <f>シングルス（エントリー）!J62&amp;" "&amp;シングルス（エントリー）!K62&amp;" "&amp;シングルス（エントリー）!L62</f>
        <v>  </v>
      </c>
      <c r="K61" s="164">
        <f t="shared" si="17"/>
        <v>0</v>
      </c>
      <c r="L61" s="164">
        <f>シングルス（エントリー）!M62</f>
        <v>0</v>
      </c>
      <c r="M61" s="164">
        <f>シングルス（エントリー）!N62</f>
        <v>0</v>
      </c>
    </row>
    <row r="62" spans="2:13" ht="13.5" hidden="1">
      <c r="B62" s="164">
        <f t="shared" si="14"/>
        <v>0</v>
      </c>
      <c r="C62" s="164" t="s">
        <v>271</v>
      </c>
      <c r="D62" s="164" t="str">
        <f>シングルス（エントリー）!C63&amp;" "&amp;シングルス（エントリー）!D63&amp;" "&amp;シングルス（エントリー）!E63</f>
        <v>  </v>
      </c>
      <c r="E62" s="164">
        <f t="shared" si="15"/>
        <v>0</v>
      </c>
      <c r="F62" s="164">
        <f>シングルス（エントリー）!F63</f>
        <v>0</v>
      </c>
      <c r="G62" s="164">
        <f>シングルス（エントリー）!G63</f>
        <v>0</v>
      </c>
      <c r="H62" s="164">
        <f t="shared" si="16"/>
        <v>0</v>
      </c>
      <c r="I62" s="164" t="s">
        <v>336</v>
      </c>
      <c r="J62" s="164" t="str">
        <f>シングルス（エントリー）!J63&amp;" "&amp;シングルス（エントリー）!K63&amp;" "&amp;シングルス（エントリー）!L63</f>
        <v>  </v>
      </c>
      <c r="K62" s="164">
        <f t="shared" si="17"/>
        <v>0</v>
      </c>
      <c r="L62" s="164">
        <f>シングルス（エントリー）!M63</f>
        <v>0</v>
      </c>
      <c r="M62" s="164">
        <f>シングルス（エントリー）!N63</f>
        <v>0</v>
      </c>
    </row>
    <row r="63" spans="2:13" ht="13.5" hidden="1">
      <c r="B63" s="164">
        <f t="shared" si="14"/>
        <v>0</v>
      </c>
      <c r="C63" s="164" t="s">
        <v>272</v>
      </c>
      <c r="D63" s="164" t="str">
        <f>シングルス（エントリー）!C64&amp;" "&amp;シングルス（エントリー）!D64&amp;" "&amp;シングルス（エントリー）!E64</f>
        <v>  </v>
      </c>
      <c r="E63" s="164">
        <f t="shared" si="15"/>
        <v>0</v>
      </c>
      <c r="F63" s="164">
        <f>シングルス（エントリー）!F64</f>
        <v>0</v>
      </c>
      <c r="G63" s="164">
        <f>シングルス（エントリー）!G64</f>
        <v>0</v>
      </c>
      <c r="H63" s="164">
        <f t="shared" si="16"/>
        <v>0</v>
      </c>
      <c r="I63" s="164" t="s">
        <v>337</v>
      </c>
      <c r="J63" s="164" t="str">
        <f>シングルス（エントリー）!J64&amp;" "&amp;シングルス（エントリー）!K64&amp;" "&amp;シングルス（エントリー）!L64</f>
        <v>  </v>
      </c>
      <c r="K63" s="164">
        <f t="shared" si="17"/>
        <v>0</v>
      </c>
      <c r="L63" s="164">
        <f>シングルス（エントリー）!M64</f>
        <v>0</v>
      </c>
      <c r="M63" s="164">
        <f>シングルス（エントリー）!N64</f>
        <v>0</v>
      </c>
    </row>
    <row r="64" spans="2:13" ht="13.5" hidden="1">
      <c r="B64" s="164">
        <f t="shared" si="14"/>
        <v>0</v>
      </c>
      <c r="C64" s="164" t="s">
        <v>273</v>
      </c>
      <c r="D64" s="164" t="str">
        <f>シングルス（エントリー）!C65&amp;" "&amp;シングルス（エントリー）!D65&amp;" "&amp;シングルス（エントリー）!E65</f>
        <v>  </v>
      </c>
      <c r="E64" s="164">
        <f t="shared" si="15"/>
        <v>0</v>
      </c>
      <c r="F64" s="164">
        <f>シングルス（エントリー）!F65</f>
        <v>0</v>
      </c>
      <c r="G64" s="164">
        <f>シングルス（エントリー）!G65</f>
        <v>0</v>
      </c>
      <c r="H64" s="164">
        <f t="shared" si="16"/>
        <v>0</v>
      </c>
      <c r="I64" s="164" t="s">
        <v>338</v>
      </c>
      <c r="J64" s="164" t="str">
        <f>シングルス（エントリー）!J65&amp;" "&amp;シングルス（エントリー）!K65&amp;" "&amp;シングルス（エントリー）!L65</f>
        <v>  </v>
      </c>
      <c r="K64" s="164">
        <f t="shared" si="17"/>
        <v>0</v>
      </c>
      <c r="L64" s="164">
        <f>シングルス（エントリー）!M65</f>
        <v>0</v>
      </c>
      <c r="M64" s="164">
        <f>シングルス（エントリー）!N65</f>
        <v>0</v>
      </c>
    </row>
    <row r="65" spans="2:13" ht="13.5" hidden="1">
      <c r="B65" s="164">
        <f t="shared" si="14"/>
        <v>0</v>
      </c>
      <c r="C65" s="164" t="s">
        <v>274</v>
      </c>
      <c r="D65" s="164" t="str">
        <f>シングルス（エントリー）!C66&amp;" "&amp;シングルス（エントリー）!D66&amp;" "&amp;シングルス（エントリー）!E66</f>
        <v>  </v>
      </c>
      <c r="E65" s="164">
        <f t="shared" si="15"/>
        <v>0</v>
      </c>
      <c r="F65" s="164">
        <f>シングルス（エントリー）!F66</f>
        <v>0</v>
      </c>
      <c r="G65" s="164">
        <f>シングルス（エントリー）!G66</f>
        <v>0</v>
      </c>
      <c r="H65" s="164">
        <f t="shared" si="16"/>
        <v>0</v>
      </c>
      <c r="I65" s="164" t="s">
        <v>339</v>
      </c>
      <c r="J65" s="164" t="str">
        <f>シングルス（エントリー）!J66&amp;" "&amp;シングルス（エントリー）!K66&amp;" "&amp;シングルス（エントリー）!L66</f>
        <v>  </v>
      </c>
      <c r="K65" s="164">
        <f t="shared" si="17"/>
        <v>0</v>
      </c>
      <c r="L65" s="164">
        <f>シングルス（エントリー）!M66</f>
        <v>0</v>
      </c>
      <c r="M65" s="164">
        <f>シングルス（エントリー）!N66</f>
        <v>0</v>
      </c>
    </row>
    <row r="66" spans="2:13" ht="13.5" hidden="1">
      <c r="B66" s="164">
        <f t="shared" si="14"/>
        <v>0</v>
      </c>
      <c r="C66" s="164" t="s">
        <v>275</v>
      </c>
      <c r="D66" s="164" t="str">
        <f>シングルス（エントリー）!C67&amp;" "&amp;シングルス（エントリー）!D67&amp;" "&amp;シングルス（エントリー）!E67</f>
        <v>  </v>
      </c>
      <c r="E66" s="164">
        <f t="shared" si="15"/>
        <v>0</v>
      </c>
      <c r="F66" s="164">
        <f>シングルス（エントリー）!F67</f>
        <v>0</v>
      </c>
      <c r="G66" s="164">
        <f>シングルス（エントリー）!G67</f>
        <v>0</v>
      </c>
      <c r="H66" s="164">
        <f t="shared" si="16"/>
        <v>0</v>
      </c>
      <c r="I66" s="164" t="s">
        <v>340</v>
      </c>
      <c r="J66" s="164" t="str">
        <f>シングルス（エントリー）!J67&amp;" "&amp;シングルス（エントリー）!K67&amp;" "&amp;シングルス（エントリー）!L67</f>
        <v>  </v>
      </c>
      <c r="K66" s="164">
        <f t="shared" si="17"/>
        <v>0</v>
      </c>
      <c r="L66" s="164">
        <f>シングルス（エントリー）!M67</f>
        <v>0</v>
      </c>
      <c r="M66" s="164">
        <f>シングルス（エントリー）!N67</f>
        <v>0</v>
      </c>
    </row>
    <row r="67" spans="2:13" ht="13.5" hidden="1">
      <c r="B67" s="164">
        <f t="shared" si="14"/>
        <v>0</v>
      </c>
      <c r="C67" s="164" t="s">
        <v>276</v>
      </c>
      <c r="D67" s="164" t="str">
        <f>シングルス（エントリー）!C68&amp;" "&amp;シングルス（エントリー）!D68&amp;" "&amp;シングルス（エントリー）!E68</f>
        <v>  </v>
      </c>
      <c r="E67" s="164">
        <f t="shared" si="15"/>
        <v>0</v>
      </c>
      <c r="F67" s="164">
        <f>シングルス（エントリー）!F68</f>
        <v>0</v>
      </c>
      <c r="G67" s="164">
        <f>シングルス（エントリー）!G68</f>
        <v>0</v>
      </c>
      <c r="H67" s="164">
        <f t="shared" si="16"/>
        <v>0</v>
      </c>
      <c r="I67" s="164" t="s">
        <v>341</v>
      </c>
      <c r="J67" s="164" t="str">
        <f>シングルス（エントリー）!J68&amp;" "&amp;シングルス（エントリー）!K68&amp;" "&amp;シングルス（エントリー）!L68</f>
        <v>  </v>
      </c>
      <c r="K67" s="164">
        <f t="shared" si="17"/>
        <v>0</v>
      </c>
      <c r="L67" s="164">
        <f>シングルス（エントリー）!M68</f>
        <v>0</v>
      </c>
      <c r="M67" s="164">
        <f>シングルス（エントリー）!N68</f>
        <v>0</v>
      </c>
    </row>
    <row r="68" spans="2:13" ht="13.5" hidden="1">
      <c r="B68" s="164">
        <f t="shared" si="14"/>
        <v>0</v>
      </c>
      <c r="C68" s="164" t="s">
        <v>277</v>
      </c>
      <c r="D68" s="164" t="str">
        <f>シングルス（エントリー）!C69&amp;" "&amp;シングルス（エントリー）!D69&amp;" "&amp;シングルス（エントリー）!E69</f>
        <v>  </v>
      </c>
      <c r="E68" s="164">
        <f t="shared" si="15"/>
        <v>0</v>
      </c>
      <c r="F68" s="164">
        <f>シングルス（エントリー）!F69</f>
        <v>0</v>
      </c>
      <c r="G68" s="164">
        <f>シングルス（エントリー）!G69</f>
        <v>0</v>
      </c>
      <c r="H68" s="164">
        <f t="shared" si="16"/>
        <v>0</v>
      </c>
      <c r="I68" s="164" t="s">
        <v>342</v>
      </c>
      <c r="J68" s="164" t="str">
        <f>シングルス（エントリー）!J69&amp;" "&amp;シングルス（エントリー）!K69&amp;" "&amp;シングルス（エントリー）!L69</f>
        <v>  </v>
      </c>
      <c r="K68" s="164">
        <f t="shared" si="17"/>
        <v>0</v>
      </c>
      <c r="L68" s="164">
        <f>シングルス（エントリー）!M69</f>
        <v>0</v>
      </c>
      <c r="M68" s="164">
        <f>シングルス（エントリー）!N69</f>
        <v>0</v>
      </c>
    </row>
    <row r="69" spans="2:13" ht="13.5" hidden="1">
      <c r="B69" s="164">
        <f t="shared" si="14"/>
        <v>0</v>
      </c>
      <c r="C69" s="164" t="s">
        <v>278</v>
      </c>
      <c r="D69" s="164" t="str">
        <f>シングルス（エントリー）!C70&amp;" "&amp;シングルス（エントリー）!D70&amp;" "&amp;シングルス（エントリー）!E70</f>
        <v>  </v>
      </c>
      <c r="E69" s="164">
        <f t="shared" si="15"/>
        <v>0</v>
      </c>
      <c r="F69" s="164">
        <f>シングルス（エントリー）!F70</f>
        <v>0</v>
      </c>
      <c r="G69" s="164">
        <f>シングルス（エントリー）!G70</f>
        <v>0</v>
      </c>
      <c r="H69" s="164">
        <f t="shared" si="16"/>
        <v>0</v>
      </c>
      <c r="I69" s="164" t="s">
        <v>343</v>
      </c>
      <c r="J69" s="164" t="str">
        <f>シングルス（エントリー）!J70&amp;" "&amp;シングルス（エントリー）!K70&amp;" "&amp;シングルス（エントリー）!L70</f>
        <v>  </v>
      </c>
      <c r="K69" s="164">
        <f t="shared" si="17"/>
        <v>0</v>
      </c>
      <c r="L69" s="164">
        <f>シングルス（エントリー）!M70</f>
        <v>0</v>
      </c>
      <c r="M69" s="164">
        <f>シングルス（エントリー）!N70</f>
        <v>0</v>
      </c>
    </row>
    <row r="70" spans="2:13" ht="13.5">
      <c r="B70" s="164">
        <f t="shared" si="14"/>
        <v>0</v>
      </c>
      <c r="C70" s="164" t="s">
        <v>279</v>
      </c>
      <c r="D70" s="164" t="str">
        <f>シングルス（エントリー）!C71&amp;" "&amp;シングルス（エントリー）!D71&amp;" "&amp;シングルス（エントリー）!E71</f>
        <v>  </v>
      </c>
      <c r="E70" s="164">
        <f t="shared" si="15"/>
        <v>0</v>
      </c>
      <c r="F70" s="164">
        <f>シングルス（エントリー）!F71</f>
        <v>0</v>
      </c>
      <c r="G70" s="164">
        <f>シングルス（エントリー）!G71</f>
        <v>0</v>
      </c>
      <c r="H70" s="164">
        <f t="shared" si="16"/>
        <v>0</v>
      </c>
      <c r="I70" s="164" t="s">
        <v>344</v>
      </c>
      <c r="J70" s="164" t="str">
        <f>シングルス（エントリー）!J71&amp;" "&amp;シングルス（エントリー）!K71&amp;" "&amp;シングルス（エントリー）!L71</f>
        <v>  </v>
      </c>
      <c r="K70" s="164">
        <f t="shared" si="17"/>
        <v>0</v>
      </c>
      <c r="L70" s="164">
        <f>シングルス（エントリー）!M71</f>
        <v>0</v>
      </c>
      <c r="M70" s="164">
        <f>シングルス（エントリー）!N71</f>
        <v>0</v>
      </c>
    </row>
  </sheetData>
  <sheetProtection password="E7D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</dc:creator>
  <cp:keywords/>
  <dc:description/>
  <cp:lastModifiedBy>康弘 大内</cp:lastModifiedBy>
  <cp:lastPrinted>2023-11-10T06:17:51Z</cp:lastPrinted>
  <dcterms:created xsi:type="dcterms:W3CDTF">2012-07-03T05:38:14Z</dcterms:created>
  <dcterms:modified xsi:type="dcterms:W3CDTF">2023-11-10T06:20:59Z</dcterms:modified>
  <cp:category/>
  <cp:version/>
  <cp:contentType/>
  <cp:contentStatus/>
</cp:coreProperties>
</file>